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pe_DOMA\Okresní archiv - oprava střechy\"/>
    </mc:Choice>
  </mc:AlternateContent>
  <xr:revisionPtr revIDLastSave="0" documentId="8_{80CAE67C-8879-49B4-951D-FE0D08416AA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19_2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2019_26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2019_26 Pol'!$A$1:$X$143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33" i="12"/>
  <c r="G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I11" i="12"/>
  <c r="G12" i="12"/>
  <c r="M12" i="12" s="1"/>
  <c r="M11" i="12" s="1"/>
  <c r="I12" i="12"/>
  <c r="K12" i="12"/>
  <c r="K11" i="12" s="1"/>
  <c r="O12" i="12"/>
  <c r="Q12" i="12"/>
  <c r="Q11" i="12" s="1"/>
  <c r="V12" i="12"/>
  <c r="V11" i="12" s="1"/>
  <c r="G15" i="12"/>
  <c r="I15" i="12"/>
  <c r="K15" i="12"/>
  <c r="M15" i="12"/>
  <c r="O15" i="12"/>
  <c r="O11" i="12" s="1"/>
  <c r="Q15" i="12"/>
  <c r="V15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K23" i="12"/>
  <c r="G24" i="12"/>
  <c r="G23" i="12" s="1"/>
  <c r="I24" i="12"/>
  <c r="I23" i="12" s="1"/>
  <c r="K24" i="12"/>
  <c r="O24" i="12"/>
  <c r="O23" i="12" s="1"/>
  <c r="Q24" i="12"/>
  <c r="V24" i="12"/>
  <c r="V23" i="12" s="1"/>
  <c r="G27" i="12"/>
  <c r="M27" i="12" s="1"/>
  <c r="I27" i="12"/>
  <c r="K27" i="12"/>
  <c r="O27" i="12"/>
  <c r="Q27" i="12"/>
  <c r="Q23" i="12" s="1"/>
  <c r="V27" i="12"/>
  <c r="G28" i="12"/>
  <c r="I28" i="12"/>
  <c r="K28" i="12"/>
  <c r="M28" i="12"/>
  <c r="O28" i="12"/>
  <c r="Q28" i="12"/>
  <c r="V28" i="12"/>
  <c r="O29" i="12"/>
  <c r="G30" i="12"/>
  <c r="G29" i="12" s="1"/>
  <c r="I30" i="12"/>
  <c r="K30" i="12"/>
  <c r="K29" i="12" s="1"/>
  <c r="M30" i="12"/>
  <c r="M29" i="12" s="1"/>
  <c r="O30" i="12"/>
  <c r="Q30" i="12"/>
  <c r="Q29" i="12" s="1"/>
  <c r="V30" i="12"/>
  <c r="V29" i="12" s="1"/>
  <c r="G32" i="12"/>
  <c r="M32" i="12" s="1"/>
  <c r="I32" i="12"/>
  <c r="I29" i="12" s="1"/>
  <c r="K32" i="12"/>
  <c r="O32" i="12"/>
  <c r="Q32" i="12"/>
  <c r="V32" i="12"/>
  <c r="I35" i="12"/>
  <c r="O35" i="12"/>
  <c r="G36" i="12"/>
  <c r="M36" i="12" s="1"/>
  <c r="M35" i="12" s="1"/>
  <c r="I36" i="12"/>
  <c r="K36" i="12"/>
  <c r="K35" i="12" s="1"/>
  <c r="O36" i="12"/>
  <c r="Q36" i="12"/>
  <c r="Q35" i="12" s="1"/>
  <c r="V36" i="12"/>
  <c r="V35" i="12" s="1"/>
  <c r="G38" i="12"/>
  <c r="G37" i="12" s="1"/>
  <c r="I38" i="12"/>
  <c r="I37" i="12" s="1"/>
  <c r="K38" i="12"/>
  <c r="M38" i="12"/>
  <c r="M37" i="12" s="1"/>
  <c r="O38" i="12"/>
  <c r="O37" i="12" s="1"/>
  <c r="Q38" i="12"/>
  <c r="V38" i="12"/>
  <c r="V37" i="12" s="1"/>
  <c r="G40" i="12"/>
  <c r="I40" i="12"/>
  <c r="K40" i="12"/>
  <c r="K37" i="12" s="1"/>
  <c r="M40" i="12"/>
  <c r="O40" i="12"/>
  <c r="Q40" i="12"/>
  <c r="V40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Q37" i="12" s="1"/>
  <c r="V48" i="12"/>
  <c r="G51" i="12"/>
  <c r="I51" i="12"/>
  <c r="K51" i="12"/>
  <c r="M51" i="12"/>
  <c r="O51" i="12"/>
  <c r="Q51" i="12"/>
  <c r="V51" i="12"/>
  <c r="G53" i="12"/>
  <c r="M53" i="12" s="1"/>
  <c r="I53" i="12"/>
  <c r="I52" i="12" s="1"/>
  <c r="K53" i="12"/>
  <c r="K52" i="12" s="1"/>
  <c r="O53" i="12"/>
  <c r="O52" i="12" s="1"/>
  <c r="Q53" i="12"/>
  <c r="Q52" i="12" s="1"/>
  <c r="V53" i="12"/>
  <c r="G55" i="12"/>
  <c r="G52" i="12" s="1"/>
  <c r="I55" i="12"/>
  <c r="K55" i="12"/>
  <c r="O55" i="12"/>
  <c r="Q55" i="12"/>
  <c r="V55" i="12"/>
  <c r="V52" i="12" s="1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4" i="12"/>
  <c r="G63" i="12" s="1"/>
  <c r="I64" i="12"/>
  <c r="I63" i="12" s="1"/>
  <c r="K64" i="12"/>
  <c r="O64" i="12"/>
  <c r="O63" i="12" s="1"/>
  <c r="Q64" i="12"/>
  <c r="V64" i="12"/>
  <c r="V63" i="12" s="1"/>
  <c r="G66" i="12"/>
  <c r="M66" i="12" s="1"/>
  <c r="I66" i="12"/>
  <c r="K66" i="12"/>
  <c r="O66" i="12"/>
  <c r="Q66" i="12"/>
  <c r="Q63" i="12" s="1"/>
  <c r="V66" i="12"/>
  <c r="G68" i="12"/>
  <c r="I68" i="12"/>
  <c r="K68" i="12"/>
  <c r="M68" i="12"/>
  <c r="O68" i="12"/>
  <c r="Q68" i="12"/>
  <c r="V68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K63" i="12" s="1"/>
  <c r="O88" i="12"/>
  <c r="Q88" i="12"/>
  <c r="V88" i="12"/>
  <c r="G90" i="12"/>
  <c r="M90" i="12" s="1"/>
  <c r="M89" i="12" s="1"/>
  <c r="I90" i="12"/>
  <c r="K90" i="12"/>
  <c r="K89" i="12" s="1"/>
  <c r="O90" i="12"/>
  <c r="Q90" i="12"/>
  <c r="Q89" i="12" s="1"/>
  <c r="V90" i="12"/>
  <c r="V89" i="12" s="1"/>
  <c r="G92" i="12"/>
  <c r="I92" i="12"/>
  <c r="K92" i="12"/>
  <c r="M92" i="12"/>
  <c r="O92" i="12"/>
  <c r="O89" i="12" s="1"/>
  <c r="Q92" i="12"/>
  <c r="V92" i="12"/>
  <c r="G94" i="12"/>
  <c r="I94" i="12"/>
  <c r="K94" i="12"/>
  <c r="M94" i="12"/>
  <c r="O94" i="12"/>
  <c r="Q94" i="12"/>
  <c r="V94" i="12"/>
  <c r="G97" i="12"/>
  <c r="I97" i="12"/>
  <c r="K97" i="12"/>
  <c r="M97" i="12"/>
  <c r="O97" i="12"/>
  <c r="Q97" i="12"/>
  <c r="V97" i="12"/>
  <c r="G100" i="12"/>
  <c r="M100" i="12" s="1"/>
  <c r="I100" i="12"/>
  <c r="K100" i="12"/>
  <c r="O100" i="12"/>
  <c r="Q100" i="12"/>
  <c r="V100" i="12"/>
  <c r="G105" i="12"/>
  <c r="M105" i="12" s="1"/>
  <c r="I105" i="12"/>
  <c r="I89" i="12" s="1"/>
  <c r="K105" i="12"/>
  <c r="O105" i="12"/>
  <c r="Q105" i="12"/>
  <c r="V105" i="12"/>
  <c r="G107" i="12"/>
  <c r="M107" i="12"/>
  <c r="V107" i="12"/>
  <c r="G108" i="12"/>
  <c r="I108" i="12"/>
  <c r="I107" i="12" s="1"/>
  <c r="K108" i="12"/>
  <c r="K107" i="12" s="1"/>
  <c r="M108" i="12"/>
  <c r="O108" i="12"/>
  <c r="O107" i="12" s="1"/>
  <c r="Q108" i="12"/>
  <c r="Q107" i="12" s="1"/>
  <c r="V108" i="12"/>
  <c r="G112" i="12"/>
  <c r="G111" i="12" s="1"/>
  <c r="I112" i="12"/>
  <c r="K112" i="12"/>
  <c r="K111" i="12" s="1"/>
  <c r="M112" i="12"/>
  <c r="O112" i="12"/>
  <c r="Q112" i="12"/>
  <c r="Q111" i="12" s="1"/>
  <c r="V112" i="12"/>
  <c r="V111" i="12" s="1"/>
  <c r="G113" i="12"/>
  <c r="M113" i="12" s="1"/>
  <c r="I113" i="12"/>
  <c r="I111" i="12" s="1"/>
  <c r="K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O111" i="12" s="1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K128" i="12"/>
  <c r="G129" i="12"/>
  <c r="G128" i="12" s="1"/>
  <c r="I129" i="12"/>
  <c r="I128" i="12" s="1"/>
  <c r="K129" i="12"/>
  <c r="O129" i="12"/>
  <c r="O128" i="12" s="1"/>
  <c r="Q129" i="12"/>
  <c r="V129" i="12"/>
  <c r="V128" i="12" s="1"/>
  <c r="G130" i="12"/>
  <c r="M130" i="12" s="1"/>
  <c r="I130" i="12"/>
  <c r="K130" i="12"/>
  <c r="O130" i="12"/>
  <c r="Q130" i="12"/>
  <c r="Q128" i="12" s="1"/>
  <c r="V130" i="12"/>
  <c r="AE133" i="12"/>
  <c r="I20" i="1"/>
  <c r="I19" i="1"/>
  <c r="I18" i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I17" i="1" l="1"/>
  <c r="I61" i="1"/>
  <c r="J60" i="1" s="1"/>
  <c r="I16" i="1"/>
  <c r="I21" i="1" s="1"/>
  <c r="G26" i="1"/>
  <c r="A26" i="1"/>
  <c r="G28" i="1"/>
  <c r="G23" i="1"/>
  <c r="M111" i="12"/>
  <c r="AF133" i="12"/>
  <c r="M129" i="12"/>
  <c r="M128" i="12" s="1"/>
  <c r="M64" i="12"/>
  <c r="M63" i="12" s="1"/>
  <c r="M55" i="12"/>
  <c r="M52" i="12" s="1"/>
  <c r="M24" i="12"/>
  <c r="M23" i="12" s="1"/>
  <c r="G89" i="12"/>
  <c r="G35" i="12"/>
  <c r="G11" i="12"/>
  <c r="H42" i="1"/>
  <c r="J41" i="1"/>
  <c r="J39" i="1"/>
  <c r="J42" i="1" s="1"/>
  <c r="J40" i="1"/>
  <c r="J28" i="1"/>
  <c r="J26" i="1"/>
  <c r="G38" i="1"/>
  <c r="F38" i="1"/>
  <c r="J23" i="1"/>
  <c r="J24" i="1"/>
  <c r="J25" i="1"/>
  <c r="J27" i="1"/>
  <c r="E24" i="1"/>
  <c r="E26" i="1"/>
  <c r="J52" i="1" l="1"/>
  <c r="J57" i="1"/>
  <c r="J49" i="1"/>
  <c r="J54" i="1"/>
  <c r="J56" i="1"/>
  <c r="J51" i="1"/>
  <c r="J50" i="1"/>
  <c r="J58" i="1"/>
  <c r="J59" i="1"/>
  <c r="J55" i="1"/>
  <c r="J53" i="1"/>
  <c r="A23" i="1"/>
  <c r="J61" i="1" l="1"/>
  <c r="G24" i="1"/>
  <c r="A27" i="1" s="1"/>
  <c r="A29" i="1" s="1"/>
  <c r="G29" i="1" s="1"/>
  <c r="G27" i="1" s="1"/>
  <c r="A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E64BC9BF-808D-4BC3-8B89-93B08ED0117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B5F1A6A-5019-472C-B4E9-DB9BCA87E47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<sst xmlns="http://schemas.openxmlformats.org/spreadsheetml/2006/main" count="733" uniqueCount="296">
  <si>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</si>
  <si>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</si>
  <si>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</si>
  <si>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</si>
  <si>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</si>
  <si>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</si>
  <si>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</si>
  <si>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</si>
  <si>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</si>
  <si>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</si>
  <si>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</si>
  <si>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</si>
  <si>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</si>
  <si>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</si>
  <si>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</si>
  <si>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</si>
  <si>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</si>
  <si>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</si>
  <si>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</si>
  <si>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</si>
  <si>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</si>
  <si>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</si>
  <si>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</si>
  <si>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</si>
  <si>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</si>
  <si>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</si>
  <si>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</si>
  <si>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</si>
  <si>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</si>
  <si>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</si>
  <si>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</si>
  <si>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</si>
  <si>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</si>
  <si>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</si>
  <si>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</si>
  <si>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</si>
  <si>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</si>
  <si>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</si>
  <si>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</si>
  <si>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</si>
  <si>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</si>
  <si>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</si>
  <si>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</si>
  <si>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2019/26</t>
  </si>
  <si>
    <t>Oprava střechy okresního archivu, Znojmo</t>
  </si>
  <si>
    <t>01</t>
  </si>
  <si>
    <t>Oprava střechy</t>
  </si>
  <si>
    <t>Objekt:</t>
  </si>
  <si>
    <t>Rozpočet:</t>
  </si>
  <si>
    <t>Město Znojmo</t>
  </si>
  <si>
    <t>Obroková 1/12</t>
  </si>
  <si>
    <t>Znojmo</t>
  </si>
  <si>
    <t>66902</t>
  </si>
  <si>
    <t>00293881</t>
  </si>
  <si>
    <t>CZ00293881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</si>
  <si>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</si>
  <si>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</si>
  <si>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</si>
  <si>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</si>
  <si>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</si>
  <si>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</si>
  <si>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</si>
  <si>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</si>
  <si>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</si>
  <si>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</si>
  <si>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</si>
  <si>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</si>
  <si>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</si>
  <si>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</si>
  <si>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</si>
  <si>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</si>
  <si>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</si>
  <si>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</si>
  <si>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</si>
  <si>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</si>
  <si>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</si>
  <si>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</si>
  <si>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</si>
  <si>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</si>
  <si>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</si>
  <si>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</si>
  <si>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</si>
  <si>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</si>
  <si>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</si>
  <si>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</si>
  <si>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</si>
  <si>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</si>
  <si>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</si>
  <si>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</si>
  <si>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</si>
  <si>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</si>
  <si>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</si>
  <si>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</si>
  <si>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</si>
  <si>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</si>
  <si>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</si>
  <si>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</si>
  <si>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</si>
  <si>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</si>
  <si>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</si>
  <si>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</si>
  <si>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</si>
  <si>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</si>
  <si>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</si>
  <si>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</si>
  <si>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</si>
  <si>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</si>
  <si>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</si>
  <si>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</si>
  <si>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</si>
  <si>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</si>
  <si>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</si>
  <si>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316381115V00</t>
  </si>
  <si>
    <t>Komínové krycí desky s přesahem tl. 50 - 80 mm s odtrhovým žlábkem, kón. tvar</t>
  </si>
  <si>
    <t>m2</t>
  </si>
  <si>
    <t>Vlastní</t>
  </si>
  <si>
    <t>Indiv</t>
  </si>
  <si>
    <t>Práce</t>
  </si>
  <si>
    <t>POL1_</t>
  </si>
  <si>
    <t>hlava komínů : 1,5*0,9*2</t>
  </si>
  <si>
    <t>VV</t>
  </si>
  <si>
    <t>622413101R00</t>
  </si>
  <si>
    <t xml:space="preserve">Penetrační nátěr savých podkladů, slož.1-2, </t>
  </si>
  <si>
    <t>RTS 19/ II</t>
  </si>
  <si>
    <t>komíny : (1,5*2+0,9*2)*5,5*2</t>
  </si>
  <si>
    <t>vikýř : 2,7*1,5+3,2*1,3/2*2</t>
  </si>
  <si>
    <t>622477321R00</t>
  </si>
  <si>
    <t>Oprava vně.omítky stěn do 10%,II,štuk.100% pl.,SMS</t>
  </si>
  <si>
    <t>622904112R00</t>
  </si>
  <si>
    <t>Očištění fasád tlakovou vodou složitost 1 - 2</t>
  </si>
  <si>
    <t>Odkaz na mn. položky pořadí 3 : 61,01000</t>
  </si>
  <si>
    <t>623471312R00</t>
  </si>
  <si>
    <t>Nátěr vnějších pilířů barvou disperzní složitost 2</t>
  </si>
  <si>
    <t>941941031R00</t>
  </si>
  <si>
    <t>Montáž lešení leh.řad.s podlahami,š.do 1 m, H 10 m</t>
  </si>
  <si>
    <t>komíny : 7*(2,5*2+0,8*2)*2</t>
  </si>
  <si>
    <t>vikýř : 4*(2,5*2+3)</t>
  </si>
  <si>
    <t>941941191R00</t>
  </si>
  <si>
    <t>Příplatek za každý měsíc použití lešení k pol.1031</t>
  </si>
  <si>
    <t>941941831R00</t>
  </si>
  <si>
    <t>Demontáž lešení leh.řad.s podlahami,š.1 m, H 10 m</t>
  </si>
  <si>
    <t>965042121RT2</t>
  </si>
  <si>
    <t>Bourání mazanin betonových tl. 10 cm, pl. 1 m2 ručně tl. mazaniny 8 - 10 cm</t>
  </si>
  <si>
    <t>m3</t>
  </si>
  <si>
    <t>hlava komínů : 0,2*1,5*0,9*2</t>
  </si>
  <si>
    <t>978015221R00</t>
  </si>
  <si>
    <t>Otlučení omítek vnějších MVC v složit.1-4 do 10 %</t>
  </si>
  <si>
    <t>999281211R00</t>
  </si>
  <si>
    <t>Přesun hmot, opravy vněj. plášťů výšky do 25 m</t>
  </si>
  <si>
    <t>t</t>
  </si>
  <si>
    <t>Přesun hmot</t>
  </si>
  <si>
    <t>POL7_</t>
  </si>
  <si>
    <t>762332932RV1</t>
  </si>
  <si>
    <t>Doplnění střešní vazby z hranolů do 224 cm2 vč.dod bez dodávky řeziva</t>
  </si>
  <si>
    <t>m</t>
  </si>
  <si>
    <t>příložky 8/16 : 7,5*4</t>
  </si>
  <si>
    <t>762342202R00</t>
  </si>
  <si>
    <t>Montáž laťování střech, vzdálenost latí do 22 cm</t>
  </si>
  <si>
    <t>1180</t>
  </si>
  <si>
    <t>762342811R00</t>
  </si>
  <si>
    <t>Demontáž laťování střech, rozteč latí do 22 cm</t>
  </si>
  <si>
    <t>762395000R00</t>
  </si>
  <si>
    <t>Spojovací a ochranné prostředky pro střechy</t>
  </si>
  <si>
    <t>17,60+0,42</t>
  </si>
  <si>
    <t>60511100R</t>
  </si>
  <si>
    <t>Řezivo SM středové tl. 33-100 jakost I, L=4-6 m</t>
  </si>
  <si>
    <t>SPCM</t>
  </si>
  <si>
    <t>Specifikace</t>
  </si>
  <si>
    <t>POL3_</t>
  </si>
  <si>
    <t>příložky 8/16 : 0,08*0,16*7,5*4*1,1</t>
  </si>
  <si>
    <t>60517102R</t>
  </si>
  <si>
    <t>Lať SM/JD 1 pod 25 cm2 délka 200-399 cm</t>
  </si>
  <si>
    <t>1180/0,15*0,05*0,04*1,1</t>
  </si>
  <si>
    <t>pod hřeben : 0,05*0,04*(66,5+69)*1,1</t>
  </si>
  <si>
    <t>998762203R00</t>
  </si>
  <si>
    <t>Přesun hmot pro tesařské konstrukce, výšky do 24 m</t>
  </si>
  <si>
    <t>764292291R00</t>
  </si>
  <si>
    <t>Montáž úžlabí z Cu</t>
  </si>
  <si>
    <t>hlavní úžlabí : 12,5*2</t>
  </si>
  <si>
    <t>764392852R00</t>
  </si>
  <si>
    <t>Demontáž úžlabí, rš 660 mm, sklon nad 45°</t>
  </si>
  <si>
    <t>764454801R00</t>
  </si>
  <si>
    <t>Demontáž odpadních trub kruhových,D 75 a 100 mm</t>
  </si>
  <si>
    <t>4,5</t>
  </si>
  <si>
    <t>764556962R00</t>
  </si>
  <si>
    <t>Oprava kruhového odskoku Cu, D 100 mm nový odskok</t>
  </si>
  <si>
    <t>kus</t>
  </si>
  <si>
    <t>2+2</t>
  </si>
  <si>
    <t>764-100</t>
  </si>
  <si>
    <t>Atypický chrlič, Cu plech dod.+mont</t>
  </si>
  <si>
    <t>998764203R00</t>
  </si>
  <si>
    <t>Přesun hmot pro klempířské konstr., výšky do 24 m</t>
  </si>
  <si>
    <t>765311810R00</t>
  </si>
  <si>
    <t>Demontáž krytiny bobrovky na sucho, do suti</t>
  </si>
  <si>
    <t>765311521RT1</t>
  </si>
  <si>
    <t>Krytina z bobrovek střech slož.,šupinová, na sucho režné tašky segment. řez, vč. doplňkových tašek</t>
  </si>
  <si>
    <t>765311537R00</t>
  </si>
  <si>
    <t xml:space="preserve">Hřeben bobrovka, hřebenáči č.4 dráž. pás </t>
  </si>
  <si>
    <t>RTS 19/ I</t>
  </si>
  <si>
    <t>20+20,4+14,2+4</t>
  </si>
  <si>
    <t>vikýře : 1*4+1,3*3</t>
  </si>
  <si>
    <t>765311547R00</t>
  </si>
  <si>
    <t xml:space="preserve">Nároží bobrovka, hřebenáči č.4 dráž. pás </t>
  </si>
  <si>
    <t>8,8*2+7,39*2+3,3*2+7,04*2+1,06*2*7</t>
  </si>
  <si>
    <t>765311583R00</t>
  </si>
  <si>
    <t>Bobrovka -  přiřezání a uchycení tašek</t>
  </si>
  <si>
    <t>nároží : 67,9*2</t>
  </si>
  <si>
    <t>úžlabí, lemování : 10,5*2+6*2+4,62*2+3,5*2+3+1,5*2*7</t>
  </si>
  <si>
    <t>765311585R00</t>
  </si>
  <si>
    <t>Nástavec pro odvětrání kanalizace</t>
  </si>
  <si>
    <t>1</t>
  </si>
  <si>
    <t>765311592RT2</t>
  </si>
  <si>
    <t>Bobrovka - příplatek za sklon přes 60 do 75° upevnění tašek pozinkovanými vruty</t>
  </si>
  <si>
    <t>4,95*24+2,65*20+5,55*23+2,85*19+5,15*23,5+2,85*20</t>
  </si>
  <si>
    <t>765799151R00</t>
  </si>
  <si>
    <t>Montáž bezpečnostn.střešních háků a hromosv.podpěr</t>
  </si>
  <si>
    <t>podpěry hromosvodu : 21+21+20+9*2+8*2+2,9+4,5</t>
  </si>
  <si>
    <t>900      RT3</t>
  </si>
  <si>
    <t xml:space="preserve">HZS Práce v tarifní třídě 6 </t>
  </si>
  <si>
    <t>h</t>
  </si>
  <si>
    <t>Prav.M</t>
  </si>
  <si>
    <t>HZS</t>
  </si>
  <si>
    <t>POL10_</t>
  </si>
  <si>
    <t>příplatek za pracnost - pokrytí vikýřů : 15</t>
  </si>
  <si>
    <t>35441470R</t>
  </si>
  <si>
    <t>Podpěra vedení pod taškovou krytinu PV 11</t>
  </si>
  <si>
    <t>podpěry hromosvodu : 8</t>
  </si>
  <si>
    <t>35441485R</t>
  </si>
  <si>
    <t>Podpěra vedení pod hřebenáče PV 14</t>
  </si>
  <si>
    <t>podpěry hromosvodu : 21+21+20+9*2+8*2</t>
  </si>
  <si>
    <t>998765203R00</t>
  </si>
  <si>
    <t>Přesun hmot pro krytiny tvrdé, výšky do 24 m</t>
  </si>
  <si>
    <t>783201811R00</t>
  </si>
  <si>
    <t>Odstranění nátěrů z kovových konstrukcí oškrábáním</t>
  </si>
  <si>
    <t>háky žlabů : 0,7*(0,02*2+0,006*2)*(29+30+28,5+12,55*2+6,35)</t>
  </si>
  <si>
    <t>783222921RT1</t>
  </si>
  <si>
    <t>Údržba, nátěr syntetický kov.konstr.2x přímo na rez hladký</t>
  </si>
  <si>
    <t>783601815R00</t>
  </si>
  <si>
    <t>Odstranění nátěrů, stěny truhlářské, oškrábáním</t>
  </si>
  <si>
    <t>boky vikýřů : 1,5*0,7/2*2*7</t>
  </si>
  <si>
    <t>7*(1,1*1,5-0,7*1,1)</t>
  </si>
  <si>
    <t>783622940R00</t>
  </si>
  <si>
    <t>Údržba, nátěr synt. truhl. výr. 2x +1x lak +2x tm</t>
  </si>
  <si>
    <t>783782205R00</t>
  </si>
  <si>
    <t>Nátěr tesařských konstrukcí  2x</t>
  </si>
  <si>
    <t xml:space="preserve">nové prvky krovu : </t>
  </si>
  <si>
    <t>1180/0,15*(0,05*2+0,04*2)</t>
  </si>
  <si>
    <t>(0,05*2+0,04*2)*(66,5+69)</t>
  </si>
  <si>
    <t>příložky 8/16 : (0,08*2+0,16*2)*7,5*4*1,1</t>
  </si>
  <si>
    <t>příplatek za pracnost - obroušení a nátěr háků žlabů : 20</t>
  </si>
  <si>
    <t>dočasná demontáž střešní části hromosvodu : 15</t>
  </si>
  <si>
    <t>zpětná montáž střešní části hromosvodu : 30</t>
  </si>
  <si>
    <t>979011321R00</t>
  </si>
  <si>
    <t>Montáž a demontáž shozu za 2.NP</t>
  </si>
  <si>
    <t>979011331R00</t>
  </si>
  <si>
    <t>Pronájem shozu  (za metr)</t>
  </si>
  <si>
    <t>den</t>
  </si>
  <si>
    <t>25 dnů - předpoklad : 9*25</t>
  </si>
  <si>
    <t>979011332R00</t>
  </si>
  <si>
    <t>Pronájem násypky  (za kus)</t>
  </si>
  <si>
    <t>25</t>
  </si>
  <si>
    <t>979011335R00</t>
  </si>
  <si>
    <t>Pronájem rukávu proti prachu délky 15 m</t>
  </si>
  <si>
    <t>25 dnů - předpoklad : 25</t>
  </si>
  <si>
    <t>979012112R00</t>
  </si>
  <si>
    <t>Svislá doprava suti na výšku do 3,5 m</t>
  </si>
  <si>
    <t>Přesun suti</t>
  </si>
  <si>
    <t>POL8_</t>
  </si>
  <si>
    <t>979012119R00</t>
  </si>
  <si>
    <t>Příplatek k suti za každých dalších 3,5 m výšky</t>
  </si>
  <si>
    <t>979086112R00</t>
  </si>
  <si>
    <t>Nakládání nebo překládání suti a vybouraných hmot</t>
  </si>
  <si>
    <t>979011311RT1</t>
  </si>
  <si>
    <t>Svislá doprava suti a vybouraných hmot shozem s naložením do shozu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</si>
  <si>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</si>
  <si>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</si>
  <si>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</si>
  <si>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</si>
  <si>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</si>
  <si>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</si>
  <si>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</si>
  <si>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</si>
  <si>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</si>
  <si>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</si>
  <si>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</si>
  <si>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</si>
  <si>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</si>
  <si>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</si>
  <si>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POL99_2</t>
  </si>
  <si>
    <t>005211030R</t>
  </si>
  <si>
    <t xml:space="preserve">Dočasná dopravní opatření </t>
  </si>
  <si>
    <t>zábor pozemku,zamezení vstupu pod střchu apod. : 1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</si>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</sst>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689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49</v>
      </c>
      <c r="E5" s="91"/>
      <c r="F5" s="91"/>
      <c r="G5" s="91"/>
      <c r="H5" s="18" t="s">
        <v>42</v>
      </c>
      <c r="I5" s="130" t="s">
        <v>53</v>
      </c>
      <c r="J5" s="8"/>
    </row>
    <row r="6" spans="1:15" ht="15.75" customHeight="1" x14ac:dyDescent="0.2">
      <c r="A6" s="2"/>
      <c r="B6" s="28"/>
      <c r="C6" s="55"/>
      <c r="D6" s="110" t="s">
        <v>50</v>
      </c>
      <c r="E6" s="92"/>
      <c r="F6" s="92"/>
      <c r="G6" s="92"/>
      <c r="H6" s="18" t="s">
        <v>36</v>
      </c>
      <c r="I6" s="130" t="s">
        <v>54</v>
      </c>
      <c r="J6" s="8"/>
    </row>
    <row r="7" spans="1:15" ht="15.75" customHeight="1" x14ac:dyDescent="0.2">
      <c r="A7" s="2"/>
      <c r="B7" s="29"/>
      <c r="C7" s="56"/>
      <c r="D7" s="109" t="s">
        <v>52</v>
      </c>
      <c r="E7" s="129" t="s">
        <v>51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SUMIF(F49:F60,A16,I49:I60)+SUMIF(F49:F60,"PSU",I49:I60)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SUMIF(F49:F60,A17,I49:I60)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SUMIF(F49:F60,A18,I49:I60)</f>
        <v>0</v>
      </c>
      <c r="J18" s="85"/>
    </row>
    <row r="19" spans="1:10" ht="23.25" customHeight="1" x14ac:dyDescent="0.2">
      <c r="A19" s="198" t="s">
        <v>84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SUMIF(F49:F60,A19,I49:I60)</f>
        <v>0</v>
      </c>
      <c r="J19" s="85"/>
    </row>
    <row r="20" spans="1:10" ht="23.25" customHeight="1" x14ac:dyDescent="0.2">
      <c r="A20" s="198" t="s">
        <v>83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SUMIF(F49:F60,A20,I49:I60)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55</v>
      </c>
      <c r="C39" s="150"/>
      <c r="D39" s="150"/>
      <c r="E39" s="150"/>
      <c r="F39" s="151">
        <f>'01 2019_26 Pol'!AE133</f>
        <v>0</v>
      </c>
      <c r="G39" s="152">
        <f>'01 2019_26 Pol'!AF133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45</v>
      </c>
      <c r="C40" s="156" t="s">
        <v>46</v>
      </c>
      <c r="D40" s="156"/>
      <c r="E40" s="156"/>
      <c r="F40" s="157">
        <f>'01 2019_26 Pol'!AE133</f>
        <v>0</v>
      </c>
      <c r="G40" s="158">
        <f>'01 2019_26 Pol'!AF133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'01 2019_26 Pol'!AE133</f>
        <v>0</v>
      </c>
      <c r="G41" s="153">
        <f>'01 2019_26 Pol'!AF133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56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58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59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60</v>
      </c>
      <c r="C49" s="187" t="s">
        <v>61</v>
      </c>
      <c r="D49" s="188"/>
      <c r="E49" s="188"/>
      <c r="F49" s="194" t="s">
        <v>26</v>
      </c>
      <c r="G49" s="195"/>
      <c r="H49" s="195"/>
      <c r="I49" s="195">
        <f>'01 2019_26 Pol'!G8</f>
        <v>0</v>
      </c>
      <c r="J49" s="192" t="str">
        <f>IF(I61=0,"",I49/I61*100)</f>
        <v/>
      </c>
    </row>
    <row r="50" spans="1:10" ht="36.75" customHeight="1" x14ac:dyDescent="0.2">
      <c r="A50" s="181"/>
      <c r="B50" s="186" t="s">
        <v>62</v>
      </c>
      <c r="C50" s="187" t="s">
        <v>63</v>
      </c>
      <c r="D50" s="188"/>
      <c r="E50" s="188"/>
      <c r="F50" s="194" t="s">
        <v>26</v>
      </c>
      <c r="G50" s="195"/>
      <c r="H50" s="195"/>
      <c r="I50" s="195">
        <f>'01 2019_26 Pol'!G11</f>
        <v>0</v>
      </c>
      <c r="J50" s="192" t="str">
        <f>IF(I61=0,"",I50/I61*100)</f>
        <v/>
      </c>
    </row>
    <row r="51" spans="1:10" ht="36.75" customHeight="1" x14ac:dyDescent="0.2">
      <c r="A51" s="181"/>
      <c r="B51" s="186" t="s">
        <v>64</v>
      </c>
      <c r="C51" s="187" t="s">
        <v>65</v>
      </c>
      <c r="D51" s="188"/>
      <c r="E51" s="188"/>
      <c r="F51" s="194" t="s">
        <v>26</v>
      </c>
      <c r="G51" s="195"/>
      <c r="H51" s="195"/>
      <c r="I51" s="195">
        <f>'01 2019_26 Pol'!G23</f>
        <v>0</v>
      </c>
      <c r="J51" s="192" t="str">
        <f>IF(I61=0,"",I51/I61*100)</f>
        <v/>
      </c>
    </row>
    <row r="52" spans="1:10" ht="36.75" customHeight="1" x14ac:dyDescent="0.2">
      <c r="A52" s="181"/>
      <c r="B52" s="186" t="s">
        <v>66</v>
      </c>
      <c r="C52" s="187" t="s">
        <v>67</v>
      </c>
      <c r="D52" s="188"/>
      <c r="E52" s="188"/>
      <c r="F52" s="194" t="s">
        <v>26</v>
      </c>
      <c r="G52" s="195"/>
      <c r="H52" s="195"/>
      <c r="I52" s="195">
        <f>'01 2019_26 Pol'!G29</f>
        <v>0</v>
      </c>
      <c r="J52" s="192" t="str">
        <f>IF(I61=0,"",I52/I61*100)</f>
        <v/>
      </c>
    </row>
    <row r="53" spans="1:10" ht="36.75" customHeight="1" x14ac:dyDescent="0.2">
      <c r="A53" s="181"/>
      <c r="B53" s="186" t="s">
        <v>68</v>
      </c>
      <c r="C53" s="187" t="s">
        <v>69</v>
      </c>
      <c r="D53" s="188"/>
      <c r="E53" s="188"/>
      <c r="F53" s="194" t="s">
        <v>26</v>
      </c>
      <c r="G53" s="195"/>
      <c r="H53" s="195"/>
      <c r="I53" s="195">
        <f>'01 2019_26 Pol'!G35</f>
        <v>0</v>
      </c>
      <c r="J53" s="192" t="str">
        <f>IF(I61=0,"",I53/I61*100)</f>
        <v/>
      </c>
    </row>
    <row r="54" spans="1:10" ht="36.75" customHeight="1" x14ac:dyDescent="0.2">
      <c r="A54" s="181"/>
      <c r="B54" s="186" t="s">
        <v>70</v>
      </c>
      <c r="C54" s="187" t="s">
        <v>71</v>
      </c>
      <c r="D54" s="188"/>
      <c r="E54" s="188"/>
      <c r="F54" s="194" t="s">
        <v>27</v>
      </c>
      <c r="G54" s="195"/>
      <c r="H54" s="195"/>
      <c r="I54" s="195">
        <f>'01 2019_26 Pol'!G37</f>
        <v>0</v>
      </c>
      <c r="J54" s="192" t="str">
        <f>IF(I61=0,"",I54/I61*100)</f>
        <v/>
      </c>
    </row>
    <row r="55" spans="1:10" ht="36.75" customHeight="1" x14ac:dyDescent="0.2">
      <c r="A55" s="181"/>
      <c r="B55" s="186" t="s">
        <v>72</v>
      </c>
      <c r="C55" s="187" t="s">
        <v>73</v>
      </c>
      <c r="D55" s="188"/>
      <c r="E55" s="188"/>
      <c r="F55" s="194" t="s">
        <v>27</v>
      </c>
      <c r="G55" s="195"/>
      <c r="H55" s="195"/>
      <c r="I55" s="195">
        <f>'01 2019_26 Pol'!G52</f>
        <v>0</v>
      </c>
      <c r="J55" s="192" t="str">
        <f>IF(I61=0,"",I55/I61*100)</f>
        <v/>
      </c>
    </row>
    <row r="56" spans="1:10" ht="36.75" customHeight="1" x14ac:dyDescent="0.2">
      <c r="A56" s="181"/>
      <c r="B56" s="186" t="s">
        <v>74</v>
      </c>
      <c r="C56" s="187" t="s">
        <v>75</v>
      </c>
      <c r="D56" s="188"/>
      <c r="E56" s="188"/>
      <c r="F56" s="194" t="s">
        <v>27</v>
      </c>
      <c r="G56" s="195"/>
      <c r="H56" s="195"/>
      <c r="I56" s="195">
        <f>'01 2019_26 Pol'!G63</f>
        <v>0</v>
      </c>
      <c r="J56" s="192" t="str">
        <f>IF(I61=0,"",I56/I61*100)</f>
        <v/>
      </c>
    </row>
    <row r="57" spans="1:10" ht="36.75" customHeight="1" x14ac:dyDescent="0.2">
      <c r="A57" s="181"/>
      <c r="B57" s="186" t="s">
        <v>76</v>
      </c>
      <c r="C57" s="187" t="s">
        <v>77</v>
      </c>
      <c r="D57" s="188"/>
      <c r="E57" s="188"/>
      <c r="F57" s="194" t="s">
        <v>27</v>
      </c>
      <c r="G57" s="195"/>
      <c r="H57" s="195"/>
      <c r="I57" s="195">
        <f>'01 2019_26 Pol'!G89</f>
        <v>0</v>
      </c>
      <c r="J57" s="192" t="str">
        <f>IF(I61=0,"",I57/I61*100)</f>
        <v/>
      </c>
    </row>
    <row r="58" spans="1:10" ht="36.75" customHeight="1" x14ac:dyDescent="0.2">
      <c r="A58" s="181"/>
      <c r="B58" s="186" t="s">
        <v>78</v>
      </c>
      <c r="C58" s="187" t="s">
        <v>79</v>
      </c>
      <c r="D58" s="188"/>
      <c r="E58" s="188"/>
      <c r="F58" s="194" t="s">
        <v>28</v>
      </c>
      <c r="G58" s="195"/>
      <c r="H58" s="195"/>
      <c r="I58" s="195">
        <f>'01 2019_26 Pol'!G107</f>
        <v>0</v>
      </c>
      <c r="J58" s="192" t="str">
        <f>IF(I61=0,"",I58/I61*100)</f>
        <v/>
      </c>
    </row>
    <row r="59" spans="1:10" ht="36.75" customHeight="1" x14ac:dyDescent="0.2">
      <c r="A59" s="181"/>
      <c r="B59" s="186" t="s">
        <v>80</v>
      </c>
      <c r="C59" s="187" t="s">
        <v>81</v>
      </c>
      <c r="D59" s="188"/>
      <c r="E59" s="188"/>
      <c r="F59" s="194" t="s">
        <v>82</v>
      </c>
      <c r="G59" s="195"/>
      <c r="H59" s="195"/>
      <c r="I59" s="195">
        <f>'01 2019_26 Pol'!G111</f>
        <v>0</v>
      </c>
      <c r="J59" s="192" t="str">
        <f>IF(I61=0,"",I59/I61*100)</f>
        <v/>
      </c>
    </row>
    <row r="60" spans="1:10" ht="36.75" customHeight="1" x14ac:dyDescent="0.2">
      <c r="A60" s="181"/>
      <c r="B60" s="186" t="s">
        <v>83</v>
      </c>
      <c r="C60" s="187" t="s">
        <v>30</v>
      </c>
      <c r="D60" s="188"/>
      <c r="E60" s="188"/>
      <c r="F60" s="194" t="s">
        <v>83</v>
      </c>
      <c r="G60" s="195"/>
      <c r="H60" s="195"/>
      <c r="I60" s="195">
        <f>'01 2019_26 Pol'!G128</f>
        <v>0</v>
      </c>
      <c r="J60" s="192" t="str">
        <f>IF(I61=0,"",I60/I61*100)</f>
        <v/>
      </c>
    </row>
    <row r="61" spans="1:10" ht="25.5" customHeight="1" x14ac:dyDescent="0.2">
      <c r="A61" s="182"/>
      <c r="B61" s="189" t="s">
        <v>1</v>
      </c>
      <c r="C61" s="190"/>
      <c r="D61" s="191"/>
      <c r="E61" s="191"/>
      <c r="F61" s="196"/>
      <c r="G61" s="197"/>
      <c r="H61" s="197"/>
      <c r="I61" s="197">
        <f>SUM(I49:I60)</f>
        <v>0</v>
      </c>
      <c r="J61" s="193">
        <f>SUM(J49:J60)</f>
        <v>0</v>
      </c>
    </row>
    <row r="62" spans="1:10" x14ac:dyDescent="0.2">
      <c r="F62" s="137"/>
      <c r="G62" s="137"/>
      <c r="H62" s="137"/>
      <c r="I62" s="137"/>
      <c r="J62" s="138"/>
    </row>
    <row r="63" spans="1:10" x14ac:dyDescent="0.2">
      <c r="F63" s="137"/>
      <c r="G63" s="137"/>
      <c r="H63" s="137"/>
      <c r="I63" s="137"/>
      <c r="J63" s="138"/>
    </row>
    <row r="64" spans="1:10" x14ac:dyDescent="0.2">
      <c r="F64" s="137"/>
      <c r="G64" s="137"/>
      <c r="H64" s="137"/>
      <c r="I64" s="137"/>
      <c r="J64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3899-B76C-4176-A681-15116A6DFFA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85</v>
      </c>
    </row>
    <row r="2" spans="1:60" ht="24.95" customHeight="1" x14ac:dyDescent="0.2">
      <c r="A2" s="200" t="s">
        <v>8</v>
      </c>
      <c r="B2" s="49" t="s">
        <v>43</v>
      </c>
      <c r="C2" s="203" t="s">
        <v>44</v>
      </c>
      <c r="D2" s="201"/>
      <c r="E2" s="201"/>
      <c r="F2" s="201"/>
      <c r="G2" s="202"/>
      <c r="AG2" t="s">
        <v>86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86</v>
      </c>
      <c r="AG3" t="s">
        <v>87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88</v>
      </c>
    </row>
    <row r="5" spans="1:60" x14ac:dyDescent="0.2">
      <c r="D5" s="10"/>
    </row>
    <row r="6" spans="1:60" ht="38.25" x14ac:dyDescent="0.2">
      <c r="A6" s="210" t="s">
        <v>89</v>
      </c>
      <c r="B6" s="212" t="s">
        <v>90</v>
      </c>
      <c r="C6" s="212" t="s">
        <v>91</v>
      </c>
      <c r="D6" s="211" t="s">
        <v>92</v>
      </c>
      <c r="E6" s="210" t="s">
        <v>93</v>
      </c>
      <c r="F6" s="209" t="s">
        <v>94</v>
      </c>
      <c r="G6" s="210" t="s">
        <v>31</v>
      </c>
      <c r="H6" s="213" t="s">
        <v>32</v>
      </c>
      <c r="I6" s="213" t="s">
        <v>95</v>
      </c>
      <c r="J6" s="213" t="s">
        <v>33</v>
      </c>
      <c r="K6" s="213" t="s">
        <v>96</v>
      </c>
      <c r="L6" s="213" t="s">
        <v>97</v>
      </c>
      <c r="M6" s="213" t="s">
        <v>98</v>
      </c>
      <c r="N6" s="213" t="s">
        <v>99</v>
      </c>
      <c r="O6" s="213" t="s">
        <v>100</v>
      </c>
      <c r="P6" s="213" t="s">
        <v>101</v>
      </c>
      <c r="Q6" s="213" t="s">
        <v>102</v>
      </c>
      <c r="R6" s="213" t="s">
        <v>103</v>
      </c>
      <c r="S6" s="213" t="s">
        <v>104</v>
      </c>
      <c r="T6" s="213" t="s">
        <v>105</v>
      </c>
      <c r="U6" s="213" t="s">
        <v>106</v>
      </c>
      <c r="V6" s="213" t="s">
        <v>107</v>
      </c>
      <c r="W6" s="213" t="s">
        <v>108</v>
      </c>
      <c r="X6" s="213" t="s">
        <v>109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9" t="s">
        <v>110</v>
      </c>
      <c r="B8" s="240" t="s">
        <v>60</v>
      </c>
      <c r="C8" s="259" t="s">
        <v>61</v>
      </c>
      <c r="D8" s="241"/>
      <c r="E8" s="242"/>
      <c r="F8" s="243"/>
      <c r="G8" s="244">
        <f>SUMIF(AG9:AG10,"&lt;&gt;NOR",G9:G10)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38"/>
      <c r="O8" s="238">
        <f>SUM(O9:O10)</f>
        <v>0.63</v>
      </c>
      <c r="P8" s="238"/>
      <c r="Q8" s="238">
        <f>SUM(Q9:Q10)</f>
        <v>0</v>
      </c>
      <c r="R8" s="238"/>
      <c r="S8" s="238"/>
      <c r="T8" s="238"/>
      <c r="U8" s="238"/>
      <c r="V8" s="238">
        <f>SUM(V9:V10)</f>
        <v>8.56</v>
      </c>
      <c r="W8" s="238"/>
      <c r="X8" s="238"/>
      <c r="AG8" t="s">
        <v>111</v>
      </c>
    </row>
    <row r="9" spans="1:60" ht="22.5" outlineLevel="1" x14ac:dyDescent="0.2">
      <c r="A9" s="245">
        <v>1</v>
      </c>
      <c r="B9" s="246" t="s">
        <v>112</v>
      </c>
      <c r="C9" s="260" t="s">
        <v>113</v>
      </c>
      <c r="D9" s="247" t="s">
        <v>114</v>
      </c>
      <c r="E9" s="248">
        <v>2.7</v>
      </c>
      <c r="F9" s="249"/>
      <c r="G9" s="250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4">
        <v>0.23336000000000001</v>
      </c>
      <c r="O9" s="234">
        <f>ROUND(E9*N9,2)</f>
        <v>0.63</v>
      </c>
      <c r="P9" s="234">
        <v>0</v>
      </c>
      <c r="Q9" s="234">
        <f>ROUND(E9*P9,2)</f>
        <v>0</v>
      </c>
      <c r="R9" s="234"/>
      <c r="S9" s="234" t="s">
        <v>115</v>
      </c>
      <c r="T9" s="234" t="s">
        <v>116</v>
      </c>
      <c r="U9" s="234">
        <v>3.17</v>
      </c>
      <c r="V9" s="234">
        <f>ROUND(E9*U9,2)</f>
        <v>8.56</v>
      </c>
      <c r="W9" s="234"/>
      <c r="X9" s="234" t="s">
        <v>117</v>
      </c>
      <c r="Y9" s="214"/>
      <c r="Z9" s="214"/>
      <c r="AA9" s="214"/>
      <c r="AB9" s="214"/>
      <c r="AC9" s="214"/>
      <c r="AD9" s="214"/>
      <c r="AE9" s="214"/>
      <c r="AF9" s="214"/>
      <c r="AG9" s="214" t="s">
        <v>118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1" t="s">
        <v>119</v>
      </c>
      <c r="D10" s="236"/>
      <c r="E10" s="237">
        <v>2.7</v>
      </c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120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39" t="s">
        <v>110</v>
      </c>
      <c r="B11" s="240" t="s">
        <v>62</v>
      </c>
      <c r="C11" s="259" t="s">
        <v>63</v>
      </c>
      <c r="D11" s="241"/>
      <c r="E11" s="242"/>
      <c r="F11" s="243"/>
      <c r="G11" s="244">
        <f>SUMIF(AG12:AG22,"&lt;&gt;NOR",G12:G22)</f>
        <v>0</v>
      </c>
      <c r="H11" s="238"/>
      <c r="I11" s="238">
        <f>SUM(I12:I22)</f>
        <v>0</v>
      </c>
      <c r="J11" s="238"/>
      <c r="K11" s="238">
        <f>SUM(K12:K22)</f>
        <v>0</v>
      </c>
      <c r="L11" s="238"/>
      <c r="M11" s="238">
        <f>SUM(M12:M22)</f>
        <v>0</v>
      </c>
      <c r="N11" s="238"/>
      <c r="O11" s="238">
        <f>SUM(O12:O22)</f>
        <v>0.6100000000000001</v>
      </c>
      <c r="P11" s="238"/>
      <c r="Q11" s="238">
        <f>SUM(Q12:Q22)</f>
        <v>0</v>
      </c>
      <c r="R11" s="238"/>
      <c r="S11" s="238"/>
      <c r="T11" s="238"/>
      <c r="U11" s="238"/>
      <c r="V11" s="238">
        <f>SUM(V12:V22)</f>
        <v>57.79</v>
      </c>
      <c r="W11" s="238"/>
      <c r="X11" s="238"/>
      <c r="AG11" t="s">
        <v>111</v>
      </c>
    </row>
    <row r="12" spans="1:60" outlineLevel="1" x14ac:dyDescent="0.2">
      <c r="A12" s="245">
        <v>2</v>
      </c>
      <c r="B12" s="246" t="s">
        <v>121</v>
      </c>
      <c r="C12" s="260" t="s">
        <v>122</v>
      </c>
      <c r="D12" s="247" t="s">
        <v>114</v>
      </c>
      <c r="E12" s="248">
        <v>61.01</v>
      </c>
      <c r="F12" s="249"/>
      <c r="G12" s="250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21</v>
      </c>
      <c r="M12" s="234">
        <f>G12*(1+L12/100)</f>
        <v>0</v>
      </c>
      <c r="N12" s="234">
        <v>4.6999999999999999E-4</v>
      </c>
      <c r="O12" s="234">
        <f>ROUND(E12*N12,2)</f>
        <v>0.03</v>
      </c>
      <c r="P12" s="234">
        <v>0</v>
      </c>
      <c r="Q12" s="234">
        <f>ROUND(E12*P12,2)</f>
        <v>0</v>
      </c>
      <c r="R12" s="234"/>
      <c r="S12" s="234" t="s">
        <v>123</v>
      </c>
      <c r="T12" s="234" t="s">
        <v>123</v>
      </c>
      <c r="U12" s="234">
        <v>0.05</v>
      </c>
      <c r="V12" s="234">
        <f>ROUND(E12*U12,2)</f>
        <v>3.05</v>
      </c>
      <c r="W12" s="234"/>
      <c r="X12" s="234" t="s">
        <v>117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118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1" t="s">
        <v>124</v>
      </c>
      <c r="D13" s="236"/>
      <c r="E13" s="237">
        <v>52.8</v>
      </c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120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1" t="s">
        <v>125</v>
      </c>
      <c r="D14" s="236"/>
      <c r="E14" s="237">
        <v>8.2100000000000009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120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5">
        <v>3</v>
      </c>
      <c r="B15" s="246" t="s">
        <v>126</v>
      </c>
      <c r="C15" s="260" t="s">
        <v>127</v>
      </c>
      <c r="D15" s="247" t="s">
        <v>114</v>
      </c>
      <c r="E15" s="248">
        <v>61.01</v>
      </c>
      <c r="F15" s="249"/>
      <c r="G15" s="250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21</v>
      </c>
      <c r="M15" s="234">
        <f>G15*(1+L15/100)</f>
        <v>0</v>
      </c>
      <c r="N15" s="234">
        <v>8.5400000000000007E-3</v>
      </c>
      <c r="O15" s="234">
        <f>ROUND(E15*N15,2)</f>
        <v>0.52</v>
      </c>
      <c r="P15" s="234">
        <v>0</v>
      </c>
      <c r="Q15" s="234">
        <f>ROUND(E15*P15,2)</f>
        <v>0</v>
      </c>
      <c r="R15" s="234"/>
      <c r="S15" s="234" t="s">
        <v>123</v>
      </c>
      <c r="T15" s="234" t="s">
        <v>123</v>
      </c>
      <c r="U15" s="234">
        <v>0.5373</v>
      </c>
      <c r="V15" s="234">
        <f>ROUND(E15*U15,2)</f>
        <v>32.78</v>
      </c>
      <c r="W15" s="234"/>
      <c r="X15" s="234" t="s">
        <v>117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1" t="s">
        <v>124</v>
      </c>
      <c r="D16" s="236"/>
      <c r="E16" s="237">
        <v>52.8</v>
      </c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120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1" t="s">
        <v>125</v>
      </c>
      <c r="D17" s="236"/>
      <c r="E17" s="237">
        <v>8.2100000000000009</v>
      </c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120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45">
        <v>4</v>
      </c>
      <c r="B18" s="246" t="s">
        <v>128</v>
      </c>
      <c r="C18" s="260" t="s">
        <v>129</v>
      </c>
      <c r="D18" s="247" t="s">
        <v>114</v>
      </c>
      <c r="E18" s="248">
        <v>61.01</v>
      </c>
      <c r="F18" s="249"/>
      <c r="G18" s="250">
        <f>ROUND(E18*F18,2)</f>
        <v>0</v>
      </c>
      <c r="H18" s="235"/>
      <c r="I18" s="234">
        <f>ROUND(E18*H18,2)</f>
        <v>0</v>
      </c>
      <c r="J18" s="235"/>
      <c r="K18" s="234">
        <f>ROUND(E18*J18,2)</f>
        <v>0</v>
      </c>
      <c r="L18" s="234">
        <v>21</v>
      </c>
      <c r="M18" s="234">
        <f>G18*(1+L18/100)</f>
        <v>0</v>
      </c>
      <c r="N18" s="234">
        <v>2.0000000000000002E-5</v>
      </c>
      <c r="O18" s="234">
        <f>ROUND(E18*N18,2)</f>
        <v>0</v>
      </c>
      <c r="P18" s="234">
        <v>0</v>
      </c>
      <c r="Q18" s="234">
        <f>ROUND(E18*P18,2)</f>
        <v>0</v>
      </c>
      <c r="R18" s="234"/>
      <c r="S18" s="234" t="s">
        <v>123</v>
      </c>
      <c r="T18" s="234" t="s">
        <v>123</v>
      </c>
      <c r="U18" s="234">
        <v>0.11</v>
      </c>
      <c r="V18" s="234">
        <f>ROUND(E18*U18,2)</f>
        <v>6.71</v>
      </c>
      <c r="W18" s="234"/>
      <c r="X18" s="234" t="s">
        <v>117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118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1" t="s">
        <v>130</v>
      </c>
      <c r="D19" s="236"/>
      <c r="E19" s="237">
        <v>61.01</v>
      </c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14"/>
      <c r="Z19" s="214"/>
      <c r="AA19" s="214"/>
      <c r="AB19" s="214"/>
      <c r="AC19" s="214"/>
      <c r="AD19" s="214"/>
      <c r="AE19" s="214"/>
      <c r="AF19" s="214"/>
      <c r="AG19" s="214" t="s">
        <v>120</v>
      </c>
      <c r="AH19" s="214">
        <v>5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5">
        <v>5</v>
      </c>
      <c r="B20" s="246" t="s">
        <v>131</v>
      </c>
      <c r="C20" s="260" t="s">
        <v>132</v>
      </c>
      <c r="D20" s="247" t="s">
        <v>114</v>
      </c>
      <c r="E20" s="248">
        <v>61.01</v>
      </c>
      <c r="F20" s="249"/>
      <c r="G20" s="250">
        <f>ROUND(E20*F20,2)</f>
        <v>0</v>
      </c>
      <c r="H20" s="235"/>
      <c r="I20" s="234">
        <f>ROUND(E20*H20,2)</f>
        <v>0</v>
      </c>
      <c r="J20" s="235"/>
      <c r="K20" s="234">
        <f>ROUND(E20*J20,2)</f>
        <v>0</v>
      </c>
      <c r="L20" s="234">
        <v>21</v>
      </c>
      <c r="M20" s="234">
        <f>G20*(1+L20/100)</f>
        <v>0</v>
      </c>
      <c r="N20" s="234">
        <v>9.3000000000000005E-4</v>
      </c>
      <c r="O20" s="234">
        <f>ROUND(E20*N20,2)</f>
        <v>0.06</v>
      </c>
      <c r="P20" s="234">
        <v>0</v>
      </c>
      <c r="Q20" s="234">
        <f>ROUND(E20*P20,2)</f>
        <v>0</v>
      </c>
      <c r="R20" s="234"/>
      <c r="S20" s="234" t="s">
        <v>123</v>
      </c>
      <c r="T20" s="234" t="s">
        <v>123</v>
      </c>
      <c r="U20" s="234">
        <v>0.25</v>
      </c>
      <c r="V20" s="234">
        <f>ROUND(E20*U20,2)</f>
        <v>15.25</v>
      </c>
      <c r="W20" s="234"/>
      <c r="X20" s="234" t="s">
        <v>117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1" t="s">
        <v>124</v>
      </c>
      <c r="D21" s="236"/>
      <c r="E21" s="237">
        <v>52.8</v>
      </c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14"/>
      <c r="Z21" s="214"/>
      <c r="AA21" s="214"/>
      <c r="AB21" s="214"/>
      <c r="AC21" s="214"/>
      <c r="AD21" s="214"/>
      <c r="AE21" s="214"/>
      <c r="AF21" s="214"/>
      <c r="AG21" s="214" t="s">
        <v>120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1" t="s">
        <v>125</v>
      </c>
      <c r="D22" s="236"/>
      <c r="E22" s="237">
        <v>8.2100000000000009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14"/>
      <c r="Z22" s="214"/>
      <c r="AA22" s="214"/>
      <c r="AB22" s="214"/>
      <c r="AC22" s="214"/>
      <c r="AD22" s="214"/>
      <c r="AE22" s="214"/>
      <c r="AF22" s="214"/>
      <c r="AG22" s="214" t="s">
        <v>120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39" t="s">
        <v>110</v>
      </c>
      <c r="B23" s="240" t="s">
        <v>64</v>
      </c>
      <c r="C23" s="259" t="s">
        <v>65</v>
      </c>
      <c r="D23" s="241"/>
      <c r="E23" s="242"/>
      <c r="F23" s="243"/>
      <c r="G23" s="244">
        <f>SUMIF(AG24:AG28,"&lt;&gt;NOR",G24:G28)</f>
        <v>0</v>
      </c>
      <c r="H23" s="238"/>
      <c r="I23" s="238">
        <f>SUM(I24:I28)</f>
        <v>0</v>
      </c>
      <c r="J23" s="238"/>
      <c r="K23" s="238">
        <f>SUM(K24:K28)</f>
        <v>0</v>
      </c>
      <c r="L23" s="238"/>
      <c r="M23" s="238">
        <f>SUM(M24:M28)</f>
        <v>0</v>
      </c>
      <c r="N23" s="238"/>
      <c r="O23" s="238">
        <f>SUM(O24:O28)</f>
        <v>2.4</v>
      </c>
      <c r="P23" s="238"/>
      <c r="Q23" s="238">
        <f>SUM(Q24:Q28)</f>
        <v>0</v>
      </c>
      <c r="R23" s="238"/>
      <c r="S23" s="238"/>
      <c r="T23" s="238"/>
      <c r="U23" s="238"/>
      <c r="V23" s="238">
        <f>SUM(V24:V28)</f>
        <v>29.61</v>
      </c>
      <c r="W23" s="238"/>
      <c r="X23" s="238"/>
      <c r="AG23" t="s">
        <v>111</v>
      </c>
    </row>
    <row r="24" spans="1:60" outlineLevel="1" x14ac:dyDescent="0.2">
      <c r="A24" s="245">
        <v>6</v>
      </c>
      <c r="B24" s="246" t="s">
        <v>133</v>
      </c>
      <c r="C24" s="260" t="s">
        <v>134</v>
      </c>
      <c r="D24" s="247" t="s">
        <v>114</v>
      </c>
      <c r="E24" s="248">
        <v>124.4</v>
      </c>
      <c r="F24" s="249"/>
      <c r="G24" s="250">
        <f>ROUND(E24*F24,2)</f>
        <v>0</v>
      </c>
      <c r="H24" s="235"/>
      <c r="I24" s="234">
        <f>ROUND(E24*H24,2)</f>
        <v>0</v>
      </c>
      <c r="J24" s="235"/>
      <c r="K24" s="234">
        <f>ROUND(E24*J24,2)</f>
        <v>0</v>
      </c>
      <c r="L24" s="234">
        <v>21</v>
      </c>
      <c r="M24" s="234">
        <f>G24*(1+L24/100)</f>
        <v>0</v>
      </c>
      <c r="N24" s="234">
        <v>1.8380000000000001E-2</v>
      </c>
      <c r="O24" s="234">
        <f>ROUND(E24*N24,2)</f>
        <v>2.29</v>
      </c>
      <c r="P24" s="234">
        <v>0</v>
      </c>
      <c r="Q24" s="234">
        <f>ROUND(E24*P24,2)</f>
        <v>0</v>
      </c>
      <c r="R24" s="234"/>
      <c r="S24" s="234" t="s">
        <v>123</v>
      </c>
      <c r="T24" s="234" t="s">
        <v>123</v>
      </c>
      <c r="U24" s="234">
        <v>0.13</v>
      </c>
      <c r="V24" s="234">
        <f>ROUND(E24*U24,2)</f>
        <v>16.170000000000002</v>
      </c>
      <c r="W24" s="234"/>
      <c r="X24" s="234" t="s">
        <v>117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118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1" t="s">
        <v>135</v>
      </c>
      <c r="D25" s="236"/>
      <c r="E25" s="237">
        <v>92.4</v>
      </c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14"/>
      <c r="Z25" s="214"/>
      <c r="AA25" s="214"/>
      <c r="AB25" s="214"/>
      <c r="AC25" s="214"/>
      <c r="AD25" s="214"/>
      <c r="AE25" s="214"/>
      <c r="AF25" s="214"/>
      <c r="AG25" s="214" t="s">
        <v>120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1" t="s">
        <v>136</v>
      </c>
      <c r="D26" s="236"/>
      <c r="E26" s="237">
        <v>32</v>
      </c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14"/>
      <c r="Z26" s="214"/>
      <c r="AA26" s="214"/>
      <c r="AB26" s="214"/>
      <c r="AC26" s="214"/>
      <c r="AD26" s="214"/>
      <c r="AE26" s="214"/>
      <c r="AF26" s="214"/>
      <c r="AG26" s="214" t="s">
        <v>120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51">
        <v>7</v>
      </c>
      <c r="B27" s="252" t="s">
        <v>137</v>
      </c>
      <c r="C27" s="262" t="s">
        <v>138</v>
      </c>
      <c r="D27" s="253" t="s">
        <v>114</v>
      </c>
      <c r="E27" s="254">
        <v>124.4</v>
      </c>
      <c r="F27" s="255"/>
      <c r="G27" s="256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21</v>
      </c>
      <c r="M27" s="234">
        <f>G27*(1+L27/100)</f>
        <v>0</v>
      </c>
      <c r="N27" s="234">
        <v>8.4999999999999995E-4</v>
      </c>
      <c r="O27" s="234">
        <f>ROUND(E27*N27,2)</f>
        <v>0.11</v>
      </c>
      <c r="P27" s="234">
        <v>0</v>
      </c>
      <c r="Q27" s="234">
        <f>ROUND(E27*P27,2)</f>
        <v>0</v>
      </c>
      <c r="R27" s="234"/>
      <c r="S27" s="234" t="s">
        <v>123</v>
      </c>
      <c r="T27" s="234" t="s">
        <v>123</v>
      </c>
      <c r="U27" s="234">
        <v>6.0000000000000001E-3</v>
      </c>
      <c r="V27" s="234">
        <f>ROUND(E27*U27,2)</f>
        <v>0.75</v>
      </c>
      <c r="W27" s="234"/>
      <c r="X27" s="234" t="s">
        <v>117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118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51">
        <v>8</v>
      </c>
      <c r="B28" s="252" t="s">
        <v>139</v>
      </c>
      <c r="C28" s="262" t="s">
        <v>140</v>
      </c>
      <c r="D28" s="253" t="s">
        <v>114</v>
      </c>
      <c r="E28" s="254">
        <v>124.4</v>
      </c>
      <c r="F28" s="255"/>
      <c r="G28" s="256">
        <f>ROUND(E28*F28,2)</f>
        <v>0</v>
      </c>
      <c r="H28" s="235"/>
      <c r="I28" s="234">
        <f>ROUND(E28*H28,2)</f>
        <v>0</v>
      </c>
      <c r="J28" s="235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 t="s">
        <v>123</v>
      </c>
      <c r="T28" s="234" t="s">
        <v>123</v>
      </c>
      <c r="U28" s="234">
        <v>0.10199999999999999</v>
      </c>
      <c r="V28" s="234">
        <f>ROUND(E28*U28,2)</f>
        <v>12.69</v>
      </c>
      <c r="W28" s="234"/>
      <c r="X28" s="234" t="s">
        <v>117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118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239" t="s">
        <v>110</v>
      </c>
      <c r="B29" s="240" t="s">
        <v>66</v>
      </c>
      <c r="C29" s="259" t="s">
        <v>67</v>
      </c>
      <c r="D29" s="241"/>
      <c r="E29" s="242"/>
      <c r="F29" s="243"/>
      <c r="G29" s="244">
        <f>SUMIF(AG30:AG34,"&lt;&gt;NOR",G30:G34)</f>
        <v>0</v>
      </c>
      <c r="H29" s="238"/>
      <c r="I29" s="238">
        <f>SUM(I30:I34)</f>
        <v>0</v>
      </c>
      <c r="J29" s="238"/>
      <c r="K29" s="238">
        <f>SUM(K30:K34)</f>
        <v>0</v>
      </c>
      <c r="L29" s="238"/>
      <c r="M29" s="238">
        <f>SUM(M30:M34)</f>
        <v>0</v>
      </c>
      <c r="N29" s="238"/>
      <c r="O29" s="238">
        <f>SUM(O30:O34)</f>
        <v>0</v>
      </c>
      <c r="P29" s="238"/>
      <c r="Q29" s="238">
        <f>SUM(Q30:Q34)</f>
        <v>1.5</v>
      </c>
      <c r="R29" s="238"/>
      <c r="S29" s="238"/>
      <c r="T29" s="238"/>
      <c r="U29" s="238"/>
      <c r="V29" s="238">
        <f>SUM(V30:V34)</f>
        <v>8</v>
      </c>
      <c r="W29" s="238"/>
      <c r="X29" s="238"/>
      <c r="AG29" t="s">
        <v>111</v>
      </c>
    </row>
    <row r="30" spans="1:60" ht="22.5" outlineLevel="1" x14ac:dyDescent="0.2">
      <c r="A30" s="245">
        <v>9</v>
      </c>
      <c r="B30" s="246" t="s">
        <v>141</v>
      </c>
      <c r="C30" s="260" t="s">
        <v>142</v>
      </c>
      <c r="D30" s="247" t="s">
        <v>143</v>
      </c>
      <c r="E30" s="248">
        <v>0.54</v>
      </c>
      <c r="F30" s="249"/>
      <c r="G30" s="250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2.2000000000000002</v>
      </c>
      <c r="Q30" s="234">
        <f>ROUND(E30*P30,2)</f>
        <v>1.19</v>
      </c>
      <c r="R30" s="234"/>
      <c r="S30" s="234" t="s">
        <v>123</v>
      </c>
      <c r="T30" s="234" t="s">
        <v>123</v>
      </c>
      <c r="U30" s="234">
        <v>12.56</v>
      </c>
      <c r="V30" s="234">
        <f>ROUND(E30*U30,2)</f>
        <v>6.78</v>
      </c>
      <c r="W30" s="234"/>
      <c r="X30" s="234" t="s">
        <v>117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1" t="s">
        <v>144</v>
      </c>
      <c r="D31" s="236"/>
      <c r="E31" s="237">
        <v>0.54</v>
      </c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14"/>
      <c r="Z31" s="214"/>
      <c r="AA31" s="214"/>
      <c r="AB31" s="214"/>
      <c r="AC31" s="214"/>
      <c r="AD31" s="214"/>
      <c r="AE31" s="214"/>
      <c r="AF31" s="214"/>
      <c r="AG31" s="214" t="s">
        <v>120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5">
        <v>10</v>
      </c>
      <c r="B32" s="246" t="s">
        <v>145</v>
      </c>
      <c r="C32" s="260" t="s">
        <v>146</v>
      </c>
      <c r="D32" s="247" t="s">
        <v>114</v>
      </c>
      <c r="E32" s="248">
        <v>61.01</v>
      </c>
      <c r="F32" s="249"/>
      <c r="G32" s="250">
        <f>ROUND(E32*F32,2)</f>
        <v>0</v>
      </c>
      <c r="H32" s="235"/>
      <c r="I32" s="234">
        <f>ROUND(E32*H32,2)</f>
        <v>0</v>
      </c>
      <c r="J32" s="235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5.0000000000000001E-3</v>
      </c>
      <c r="Q32" s="234">
        <f>ROUND(E32*P32,2)</f>
        <v>0.31</v>
      </c>
      <c r="R32" s="234"/>
      <c r="S32" s="234" t="s">
        <v>123</v>
      </c>
      <c r="T32" s="234" t="s">
        <v>123</v>
      </c>
      <c r="U32" s="234">
        <v>0.02</v>
      </c>
      <c r="V32" s="234">
        <f>ROUND(E32*U32,2)</f>
        <v>1.22</v>
      </c>
      <c r="W32" s="234"/>
      <c r="X32" s="234" t="s">
        <v>117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118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1" t="s">
        <v>124</v>
      </c>
      <c r="D33" s="236"/>
      <c r="E33" s="237">
        <v>52.8</v>
      </c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120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1" t="s">
        <v>125</v>
      </c>
      <c r="D34" s="236"/>
      <c r="E34" s="237">
        <v>8.2100000000000009</v>
      </c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14"/>
      <c r="Z34" s="214"/>
      <c r="AA34" s="214"/>
      <c r="AB34" s="214"/>
      <c r="AC34" s="214"/>
      <c r="AD34" s="214"/>
      <c r="AE34" s="214"/>
      <c r="AF34" s="214"/>
      <c r="AG34" s="214" t="s">
        <v>120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">
      <c r="A35" s="239" t="s">
        <v>110</v>
      </c>
      <c r="B35" s="240" t="s">
        <v>68</v>
      </c>
      <c r="C35" s="259" t="s">
        <v>69</v>
      </c>
      <c r="D35" s="241"/>
      <c r="E35" s="242"/>
      <c r="F35" s="243"/>
      <c r="G35" s="244">
        <f>SUMIF(AG36:AG36,"&lt;&gt;NOR",G36:G36)</f>
        <v>0</v>
      </c>
      <c r="H35" s="238"/>
      <c r="I35" s="238">
        <f>SUM(I36:I36)</f>
        <v>0</v>
      </c>
      <c r="J35" s="238"/>
      <c r="K35" s="238">
        <f>SUM(K36:K36)</f>
        <v>0</v>
      </c>
      <c r="L35" s="238"/>
      <c r="M35" s="238">
        <f>SUM(M36:M36)</f>
        <v>0</v>
      </c>
      <c r="N35" s="238"/>
      <c r="O35" s="238">
        <f>SUM(O36:O36)</f>
        <v>0</v>
      </c>
      <c r="P35" s="238"/>
      <c r="Q35" s="238">
        <f>SUM(Q36:Q36)</f>
        <v>0</v>
      </c>
      <c r="R35" s="238"/>
      <c r="S35" s="238"/>
      <c r="T35" s="238"/>
      <c r="U35" s="238"/>
      <c r="V35" s="238">
        <f>SUM(V36:V36)</f>
        <v>6.8</v>
      </c>
      <c r="W35" s="238"/>
      <c r="X35" s="238"/>
      <c r="AG35" t="s">
        <v>111</v>
      </c>
    </row>
    <row r="36" spans="1:60" outlineLevel="1" x14ac:dyDescent="0.2">
      <c r="A36" s="251">
        <v>11</v>
      </c>
      <c r="B36" s="252" t="s">
        <v>147</v>
      </c>
      <c r="C36" s="262" t="s">
        <v>148</v>
      </c>
      <c r="D36" s="253" t="s">
        <v>149</v>
      </c>
      <c r="E36" s="254">
        <v>3.6299399999999999</v>
      </c>
      <c r="F36" s="255"/>
      <c r="G36" s="256">
        <f>ROUND(E36*F36,2)</f>
        <v>0</v>
      </c>
      <c r="H36" s="235"/>
      <c r="I36" s="234">
        <f>ROUND(E36*H36,2)</f>
        <v>0</v>
      </c>
      <c r="J36" s="235"/>
      <c r="K36" s="234">
        <f>ROUND(E36*J36,2)</f>
        <v>0</v>
      </c>
      <c r="L36" s="234">
        <v>21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/>
      <c r="S36" s="234" t="s">
        <v>123</v>
      </c>
      <c r="T36" s="234" t="s">
        <v>123</v>
      </c>
      <c r="U36" s="234">
        <v>1.8720000000000001</v>
      </c>
      <c r="V36" s="234">
        <f>ROUND(E36*U36,2)</f>
        <v>6.8</v>
      </c>
      <c r="W36" s="234"/>
      <c r="X36" s="234" t="s">
        <v>150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151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39" t="s">
        <v>110</v>
      </c>
      <c r="B37" s="240" t="s">
        <v>70</v>
      </c>
      <c r="C37" s="259" t="s">
        <v>71</v>
      </c>
      <c r="D37" s="241"/>
      <c r="E37" s="242"/>
      <c r="F37" s="243"/>
      <c r="G37" s="244">
        <f>SUMIF(AG38:AG51,"&lt;&gt;NOR",G38:G51)</f>
        <v>0</v>
      </c>
      <c r="H37" s="238"/>
      <c r="I37" s="238">
        <f>SUM(I38:I51)</f>
        <v>0</v>
      </c>
      <c r="J37" s="238"/>
      <c r="K37" s="238">
        <f>SUM(K38:K51)</f>
        <v>0</v>
      </c>
      <c r="L37" s="238"/>
      <c r="M37" s="238">
        <f>SUM(M38:M51)</f>
        <v>0</v>
      </c>
      <c r="N37" s="238"/>
      <c r="O37" s="238">
        <f>SUM(O38:O51)</f>
        <v>10.33</v>
      </c>
      <c r="P37" s="238"/>
      <c r="Q37" s="238">
        <f>SUM(Q38:Q51)</f>
        <v>8.26</v>
      </c>
      <c r="R37" s="238"/>
      <c r="S37" s="238"/>
      <c r="T37" s="238"/>
      <c r="U37" s="238"/>
      <c r="V37" s="238">
        <f>SUM(V38:V51)</f>
        <v>328.72</v>
      </c>
      <c r="W37" s="238"/>
      <c r="X37" s="238"/>
      <c r="AG37" t="s">
        <v>111</v>
      </c>
    </row>
    <row r="38" spans="1:60" ht="22.5" outlineLevel="1" x14ac:dyDescent="0.2">
      <c r="A38" s="245">
        <v>12</v>
      </c>
      <c r="B38" s="246" t="s">
        <v>152</v>
      </c>
      <c r="C38" s="260" t="s">
        <v>153</v>
      </c>
      <c r="D38" s="247" t="s">
        <v>154</v>
      </c>
      <c r="E38" s="248">
        <v>30</v>
      </c>
      <c r="F38" s="249"/>
      <c r="G38" s="250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4">
        <v>9.0000000000000006E-5</v>
      </c>
      <c r="O38" s="234">
        <f>ROUND(E38*N38,2)</f>
        <v>0</v>
      </c>
      <c r="P38" s="234">
        <v>0</v>
      </c>
      <c r="Q38" s="234">
        <f>ROUND(E38*P38,2)</f>
        <v>0</v>
      </c>
      <c r="R38" s="234"/>
      <c r="S38" s="234" t="s">
        <v>123</v>
      </c>
      <c r="T38" s="234" t="s">
        <v>123</v>
      </c>
      <c r="U38" s="234">
        <v>0.41599999999999998</v>
      </c>
      <c r="V38" s="234">
        <f>ROUND(E38*U38,2)</f>
        <v>12.48</v>
      </c>
      <c r="W38" s="234"/>
      <c r="X38" s="234" t="s">
        <v>117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118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1" t="s">
        <v>155</v>
      </c>
      <c r="D39" s="236"/>
      <c r="E39" s="237">
        <v>30</v>
      </c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120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45">
        <v>13</v>
      </c>
      <c r="B40" s="246" t="s">
        <v>156</v>
      </c>
      <c r="C40" s="260" t="s">
        <v>157</v>
      </c>
      <c r="D40" s="247" t="s">
        <v>114</v>
      </c>
      <c r="E40" s="248">
        <v>1180</v>
      </c>
      <c r="F40" s="249"/>
      <c r="G40" s="250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21</v>
      </c>
      <c r="M40" s="234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4"/>
      <c r="S40" s="234" t="s">
        <v>123</v>
      </c>
      <c r="T40" s="234" t="s">
        <v>123</v>
      </c>
      <c r="U40" s="234">
        <v>0.20799999999999999</v>
      </c>
      <c r="V40" s="234">
        <f>ROUND(E40*U40,2)</f>
        <v>245.44</v>
      </c>
      <c r="W40" s="234"/>
      <c r="X40" s="234" t="s">
        <v>117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118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1" t="s">
        <v>158</v>
      </c>
      <c r="D41" s="236"/>
      <c r="E41" s="237">
        <v>1180</v>
      </c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14"/>
      <c r="Z41" s="214"/>
      <c r="AA41" s="214"/>
      <c r="AB41" s="214"/>
      <c r="AC41" s="214"/>
      <c r="AD41" s="214"/>
      <c r="AE41" s="214"/>
      <c r="AF41" s="214"/>
      <c r="AG41" s="214" t="s">
        <v>120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45">
        <v>14</v>
      </c>
      <c r="B42" s="246" t="s">
        <v>159</v>
      </c>
      <c r="C42" s="260" t="s">
        <v>160</v>
      </c>
      <c r="D42" s="247" t="s">
        <v>114</v>
      </c>
      <c r="E42" s="248">
        <v>1180</v>
      </c>
      <c r="F42" s="249"/>
      <c r="G42" s="250">
        <f>ROUND(E42*F42,2)</f>
        <v>0</v>
      </c>
      <c r="H42" s="235"/>
      <c r="I42" s="234">
        <f>ROUND(E42*H42,2)</f>
        <v>0</v>
      </c>
      <c r="J42" s="235"/>
      <c r="K42" s="234">
        <f>ROUND(E42*J42,2)</f>
        <v>0</v>
      </c>
      <c r="L42" s="234">
        <v>21</v>
      </c>
      <c r="M42" s="234">
        <f>G42*(1+L42/100)</f>
        <v>0</v>
      </c>
      <c r="N42" s="234">
        <v>0</v>
      </c>
      <c r="O42" s="234">
        <f>ROUND(E42*N42,2)</f>
        <v>0</v>
      </c>
      <c r="P42" s="234">
        <v>7.0000000000000001E-3</v>
      </c>
      <c r="Q42" s="234">
        <f>ROUND(E42*P42,2)</f>
        <v>8.26</v>
      </c>
      <c r="R42" s="234"/>
      <c r="S42" s="234" t="s">
        <v>123</v>
      </c>
      <c r="T42" s="234" t="s">
        <v>123</v>
      </c>
      <c r="U42" s="234">
        <v>0.06</v>
      </c>
      <c r="V42" s="234">
        <f>ROUND(E42*U42,2)</f>
        <v>70.8</v>
      </c>
      <c r="W42" s="234"/>
      <c r="X42" s="234" t="s">
        <v>117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118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1" t="s">
        <v>158</v>
      </c>
      <c r="D43" s="236"/>
      <c r="E43" s="237">
        <v>1180</v>
      </c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14"/>
      <c r="Z43" s="214"/>
      <c r="AA43" s="214"/>
      <c r="AB43" s="214"/>
      <c r="AC43" s="214"/>
      <c r="AD43" s="214"/>
      <c r="AE43" s="214"/>
      <c r="AF43" s="214"/>
      <c r="AG43" s="214" t="s">
        <v>120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45">
        <v>15</v>
      </c>
      <c r="B44" s="246" t="s">
        <v>161</v>
      </c>
      <c r="C44" s="260" t="s">
        <v>162</v>
      </c>
      <c r="D44" s="247" t="s">
        <v>143</v>
      </c>
      <c r="E44" s="248">
        <v>18.02</v>
      </c>
      <c r="F44" s="249"/>
      <c r="G44" s="250">
        <f>ROUND(E44*F44,2)</f>
        <v>0</v>
      </c>
      <c r="H44" s="235"/>
      <c r="I44" s="234">
        <f>ROUND(E44*H44,2)</f>
        <v>0</v>
      </c>
      <c r="J44" s="235"/>
      <c r="K44" s="234">
        <f>ROUND(E44*J44,2)</f>
        <v>0</v>
      </c>
      <c r="L44" s="234">
        <v>21</v>
      </c>
      <c r="M44" s="234">
        <f>G44*(1+L44/100)</f>
        <v>0</v>
      </c>
      <c r="N44" s="234">
        <v>2.3570000000000001E-2</v>
      </c>
      <c r="O44" s="234">
        <f>ROUND(E44*N44,2)</f>
        <v>0.42</v>
      </c>
      <c r="P44" s="234">
        <v>0</v>
      </c>
      <c r="Q44" s="234">
        <f>ROUND(E44*P44,2)</f>
        <v>0</v>
      </c>
      <c r="R44" s="234"/>
      <c r="S44" s="234" t="s">
        <v>123</v>
      </c>
      <c r="T44" s="234" t="s">
        <v>123</v>
      </c>
      <c r="U44" s="234">
        <v>0</v>
      </c>
      <c r="V44" s="234">
        <f>ROUND(E44*U44,2)</f>
        <v>0</v>
      </c>
      <c r="W44" s="234"/>
      <c r="X44" s="234" t="s">
        <v>117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118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1" t="s">
        <v>163</v>
      </c>
      <c r="D45" s="236"/>
      <c r="E45" s="237">
        <v>18.02</v>
      </c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120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45">
        <v>16</v>
      </c>
      <c r="B46" s="246" t="s">
        <v>164</v>
      </c>
      <c r="C46" s="260" t="s">
        <v>165</v>
      </c>
      <c r="D46" s="247" t="s">
        <v>143</v>
      </c>
      <c r="E46" s="248">
        <v>0.4224</v>
      </c>
      <c r="F46" s="249"/>
      <c r="G46" s="250">
        <f>ROUND(E46*F46,2)</f>
        <v>0</v>
      </c>
      <c r="H46" s="235"/>
      <c r="I46" s="234">
        <f>ROUND(E46*H46,2)</f>
        <v>0</v>
      </c>
      <c r="J46" s="235"/>
      <c r="K46" s="234">
        <f>ROUND(E46*J46,2)</f>
        <v>0</v>
      </c>
      <c r="L46" s="234">
        <v>21</v>
      </c>
      <c r="M46" s="234">
        <f>G46*(1+L46/100)</f>
        <v>0</v>
      </c>
      <c r="N46" s="234">
        <v>0.55000000000000004</v>
      </c>
      <c r="O46" s="234">
        <f>ROUND(E46*N46,2)</f>
        <v>0.23</v>
      </c>
      <c r="P46" s="234">
        <v>0</v>
      </c>
      <c r="Q46" s="234">
        <f>ROUND(E46*P46,2)</f>
        <v>0</v>
      </c>
      <c r="R46" s="234" t="s">
        <v>166</v>
      </c>
      <c r="S46" s="234" t="s">
        <v>123</v>
      </c>
      <c r="T46" s="234" t="s">
        <v>123</v>
      </c>
      <c r="U46" s="234">
        <v>0</v>
      </c>
      <c r="V46" s="234">
        <f>ROUND(E46*U46,2)</f>
        <v>0</v>
      </c>
      <c r="W46" s="234"/>
      <c r="X46" s="234" t="s">
        <v>167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168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1" t="s">
        <v>169</v>
      </c>
      <c r="D47" s="236"/>
      <c r="E47" s="237">
        <v>0.4224</v>
      </c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14"/>
      <c r="Z47" s="214"/>
      <c r="AA47" s="214"/>
      <c r="AB47" s="214"/>
      <c r="AC47" s="214"/>
      <c r="AD47" s="214"/>
      <c r="AE47" s="214"/>
      <c r="AF47" s="214"/>
      <c r="AG47" s="214" t="s">
        <v>120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45">
        <v>17</v>
      </c>
      <c r="B48" s="246" t="s">
        <v>170</v>
      </c>
      <c r="C48" s="260" t="s">
        <v>171</v>
      </c>
      <c r="D48" s="247" t="s">
        <v>143</v>
      </c>
      <c r="E48" s="248">
        <v>17.604769999999998</v>
      </c>
      <c r="F48" s="249"/>
      <c r="G48" s="250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4">
        <v>0.55000000000000004</v>
      </c>
      <c r="O48" s="234">
        <f>ROUND(E48*N48,2)</f>
        <v>9.68</v>
      </c>
      <c r="P48" s="234">
        <v>0</v>
      </c>
      <c r="Q48" s="234">
        <f>ROUND(E48*P48,2)</f>
        <v>0</v>
      </c>
      <c r="R48" s="234" t="s">
        <v>166</v>
      </c>
      <c r="S48" s="234" t="s">
        <v>123</v>
      </c>
      <c r="T48" s="234" t="s">
        <v>123</v>
      </c>
      <c r="U48" s="234">
        <v>0</v>
      </c>
      <c r="V48" s="234">
        <f>ROUND(E48*U48,2)</f>
        <v>0</v>
      </c>
      <c r="W48" s="234"/>
      <c r="X48" s="234" t="s">
        <v>167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168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1" t="s">
        <v>172</v>
      </c>
      <c r="D49" s="236"/>
      <c r="E49" s="237">
        <v>17.30667</v>
      </c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14"/>
      <c r="Z49" s="214"/>
      <c r="AA49" s="214"/>
      <c r="AB49" s="214"/>
      <c r="AC49" s="214"/>
      <c r="AD49" s="214"/>
      <c r="AE49" s="214"/>
      <c r="AF49" s="214"/>
      <c r="AG49" s="214" t="s">
        <v>120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1" t="s">
        <v>173</v>
      </c>
      <c r="D50" s="236"/>
      <c r="E50" s="237">
        <v>0.29809999999999998</v>
      </c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14"/>
      <c r="Z50" s="214"/>
      <c r="AA50" s="214"/>
      <c r="AB50" s="214"/>
      <c r="AC50" s="214"/>
      <c r="AD50" s="214"/>
      <c r="AE50" s="214"/>
      <c r="AF50" s="214"/>
      <c r="AG50" s="214" t="s">
        <v>120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31">
        <v>18</v>
      </c>
      <c r="B51" s="232" t="s">
        <v>174</v>
      </c>
      <c r="C51" s="263" t="s">
        <v>175</v>
      </c>
      <c r="D51" s="233" t="s">
        <v>0</v>
      </c>
      <c r="E51" s="257"/>
      <c r="F51" s="235"/>
      <c r="G51" s="234">
        <f>ROUND(E51*F51,2)</f>
        <v>0</v>
      </c>
      <c r="H51" s="235"/>
      <c r="I51" s="234">
        <f>ROUND(E51*H51,2)</f>
        <v>0</v>
      </c>
      <c r="J51" s="235"/>
      <c r="K51" s="234">
        <f>ROUND(E51*J51,2)</f>
        <v>0</v>
      </c>
      <c r="L51" s="234">
        <v>21</v>
      </c>
      <c r="M51" s="234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4"/>
      <c r="S51" s="234" t="s">
        <v>123</v>
      </c>
      <c r="T51" s="234" t="s">
        <v>123</v>
      </c>
      <c r="U51" s="234">
        <v>0</v>
      </c>
      <c r="V51" s="234">
        <f>ROUND(E51*U51,2)</f>
        <v>0</v>
      </c>
      <c r="W51" s="234"/>
      <c r="X51" s="234" t="s">
        <v>150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151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x14ac:dyDescent="0.2">
      <c r="A52" s="239" t="s">
        <v>110</v>
      </c>
      <c r="B52" s="240" t="s">
        <v>72</v>
      </c>
      <c r="C52" s="259" t="s">
        <v>73</v>
      </c>
      <c r="D52" s="241"/>
      <c r="E52" s="242"/>
      <c r="F52" s="243"/>
      <c r="G52" s="244">
        <f>SUMIF(AG53:AG62,"&lt;&gt;NOR",G53:G62)</f>
        <v>0</v>
      </c>
      <c r="H52" s="238"/>
      <c r="I52" s="238">
        <f>SUM(I53:I62)</f>
        <v>0</v>
      </c>
      <c r="J52" s="238"/>
      <c r="K52" s="238">
        <f>SUM(K53:K62)</f>
        <v>0</v>
      </c>
      <c r="L52" s="238"/>
      <c r="M52" s="238">
        <f>SUM(M53:M62)</f>
        <v>0</v>
      </c>
      <c r="N52" s="238"/>
      <c r="O52" s="238">
        <f>SUM(O53:O62)</f>
        <v>0</v>
      </c>
      <c r="P52" s="238"/>
      <c r="Q52" s="238">
        <f>SUM(Q53:Q62)</f>
        <v>9.9999999999999992E-2</v>
      </c>
      <c r="R52" s="238"/>
      <c r="S52" s="238"/>
      <c r="T52" s="238"/>
      <c r="U52" s="238"/>
      <c r="V52" s="238">
        <f>SUM(V53:V62)</f>
        <v>13.3</v>
      </c>
      <c r="W52" s="238"/>
      <c r="X52" s="238"/>
      <c r="AG52" t="s">
        <v>111</v>
      </c>
    </row>
    <row r="53" spans="1:60" outlineLevel="1" x14ac:dyDescent="0.2">
      <c r="A53" s="245">
        <v>19</v>
      </c>
      <c r="B53" s="246" t="s">
        <v>176</v>
      </c>
      <c r="C53" s="260" t="s">
        <v>177</v>
      </c>
      <c r="D53" s="247" t="s">
        <v>154</v>
      </c>
      <c r="E53" s="248">
        <v>25</v>
      </c>
      <c r="F53" s="249"/>
      <c r="G53" s="250">
        <f>ROUND(E53*F53,2)</f>
        <v>0</v>
      </c>
      <c r="H53" s="235"/>
      <c r="I53" s="234">
        <f>ROUND(E53*H53,2)</f>
        <v>0</v>
      </c>
      <c r="J53" s="235"/>
      <c r="K53" s="234">
        <f>ROUND(E53*J53,2)</f>
        <v>0</v>
      </c>
      <c r="L53" s="234">
        <v>21</v>
      </c>
      <c r="M53" s="234">
        <f>G53*(1+L53/100)</f>
        <v>0</v>
      </c>
      <c r="N53" s="234">
        <v>1.6000000000000001E-4</v>
      </c>
      <c r="O53" s="234">
        <f>ROUND(E53*N53,2)</f>
        <v>0</v>
      </c>
      <c r="P53" s="234">
        <v>0</v>
      </c>
      <c r="Q53" s="234">
        <f>ROUND(E53*P53,2)</f>
        <v>0</v>
      </c>
      <c r="R53" s="234"/>
      <c r="S53" s="234" t="s">
        <v>123</v>
      </c>
      <c r="T53" s="234" t="s">
        <v>123</v>
      </c>
      <c r="U53" s="234">
        <v>0.33579999999999999</v>
      </c>
      <c r="V53" s="234">
        <f>ROUND(E53*U53,2)</f>
        <v>8.4</v>
      </c>
      <c r="W53" s="234"/>
      <c r="X53" s="234" t="s">
        <v>117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118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1" t="s">
        <v>178</v>
      </c>
      <c r="D54" s="236"/>
      <c r="E54" s="237">
        <v>25</v>
      </c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120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45">
        <v>20</v>
      </c>
      <c r="B55" s="246" t="s">
        <v>179</v>
      </c>
      <c r="C55" s="260" t="s">
        <v>180</v>
      </c>
      <c r="D55" s="247" t="s">
        <v>154</v>
      </c>
      <c r="E55" s="248">
        <v>25</v>
      </c>
      <c r="F55" s="249"/>
      <c r="G55" s="250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21</v>
      </c>
      <c r="M55" s="234">
        <f>G55*(1+L55/100)</f>
        <v>0</v>
      </c>
      <c r="N55" s="234">
        <v>0</v>
      </c>
      <c r="O55" s="234">
        <f>ROUND(E55*N55,2)</f>
        <v>0</v>
      </c>
      <c r="P55" s="234">
        <v>3.7699999999999999E-3</v>
      </c>
      <c r="Q55" s="234">
        <f>ROUND(E55*P55,2)</f>
        <v>0.09</v>
      </c>
      <c r="R55" s="234"/>
      <c r="S55" s="234" t="s">
        <v>123</v>
      </c>
      <c r="T55" s="234" t="s">
        <v>123</v>
      </c>
      <c r="U55" s="234">
        <v>7.2450000000000001E-2</v>
      </c>
      <c r="V55" s="234">
        <f>ROUND(E55*U55,2)</f>
        <v>1.81</v>
      </c>
      <c r="W55" s="234"/>
      <c r="X55" s="234" t="s">
        <v>117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118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1" t="s">
        <v>178</v>
      </c>
      <c r="D56" s="236"/>
      <c r="E56" s="237">
        <v>25</v>
      </c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120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5">
        <v>21</v>
      </c>
      <c r="B57" s="246" t="s">
        <v>181</v>
      </c>
      <c r="C57" s="260" t="s">
        <v>182</v>
      </c>
      <c r="D57" s="247" t="s">
        <v>154</v>
      </c>
      <c r="E57" s="248">
        <v>4.5</v>
      </c>
      <c r="F57" s="249"/>
      <c r="G57" s="250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2.2599999999999999E-3</v>
      </c>
      <c r="Q57" s="234">
        <f>ROUND(E57*P57,2)</f>
        <v>0.01</v>
      </c>
      <c r="R57" s="234"/>
      <c r="S57" s="234" t="s">
        <v>123</v>
      </c>
      <c r="T57" s="234" t="s">
        <v>123</v>
      </c>
      <c r="U57" s="234">
        <v>5.7500000000000002E-2</v>
      </c>
      <c r="V57" s="234">
        <f>ROUND(E57*U57,2)</f>
        <v>0.26</v>
      </c>
      <c r="W57" s="234"/>
      <c r="X57" s="234" t="s">
        <v>117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118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1" t="s">
        <v>183</v>
      </c>
      <c r="D58" s="236"/>
      <c r="E58" s="237">
        <v>4.5</v>
      </c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14"/>
      <c r="Z58" s="214"/>
      <c r="AA58" s="214"/>
      <c r="AB58" s="214"/>
      <c r="AC58" s="214"/>
      <c r="AD58" s="214"/>
      <c r="AE58" s="214"/>
      <c r="AF58" s="214"/>
      <c r="AG58" s="214" t="s">
        <v>120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45">
        <v>22</v>
      </c>
      <c r="B59" s="246" t="s">
        <v>184</v>
      </c>
      <c r="C59" s="260" t="s">
        <v>185</v>
      </c>
      <c r="D59" s="247" t="s">
        <v>186</v>
      </c>
      <c r="E59" s="248">
        <v>4</v>
      </c>
      <c r="F59" s="249"/>
      <c r="G59" s="250">
        <f>ROUND(E59*F59,2)</f>
        <v>0</v>
      </c>
      <c r="H59" s="235"/>
      <c r="I59" s="234">
        <f>ROUND(E59*H59,2)</f>
        <v>0</v>
      </c>
      <c r="J59" s="235"/>
      <c r="K59" s="234">
        <f>ROUND(E59*J59,2)</f>
        <v>0</v>
      </c>
      <c r="L59" s="234">
        <v>21</v>
      </c>
      <c r="M59" s="234">
        <f>G59*(1+L59/100)</f>
        <v>0</v>
      </c>
      <c r="N59" s="234">
        <v>9.8999999999999999E-4</v>
      </c>
      <c r="O59" s="234">
        <f>ROUND(E59*N59,2)</f>
        <v>0</v>
      </c>
      <c r="P59" s="234">
        <v>0</v>
      </c>
      <c r="Q59" s="234">
        <f>ROUND(E59*P59,2)</f>
        <v>0</v>
      </c>
      <c r="R59" s="234"/>
      <c r="S59" s="234" t="s">
        <v>123</v>
      </c>
      <c r="T59" s="234" t="s">
        <v>123</v>
      </c>
      <c r="U59" s="234">
        <v>0.70725000000000005</v>
      </c>
      <c r="V59" s="234">
        <f>ROUND(E59*U59,2)</f>
        <v>2.83</v>
      </c>
      <c r="W59" s="234"/>
      <c r="X59" s="234" t="s">
        <v>117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118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1" t="s">
        <v>187</v>
      </c>
      <c r="D60" s="236"/>
      <c r="E60" s="237">
        <v>4</v>
      </c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120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45">
        <v>23</v>
      </c>
      <c r="B61" s="246" t="s">
        <v>188</v>
      </c>
      <c r="C61" s="260" t="s">
        <v>189</v>
      </c>
      <c r="D61" s="247" t="s">
        <v>186</v>
      </c>
      <c r="E61" s="248">
        <v>2</v>
      </c>
      <c r="F61" s="249"/>
      <c r="G61" s="250">
        <f>ROUND(E61*F61,2)</f>
        <v>0</v>
      </c>
      <c r="H61" s="235"/>
      <c r="I61" s="234">
        <f>ROUND(E61*H61,2)</f>
        <v>0</v>
      </c>
      <c r="J61" s="235"/>
      <c r="K61" s="234">
        <f>ROUND(E61*J61,2)</f>
        <v>0</v>
      </c>
      <c r="L61" s="234">
        <v>21</v>
      </c>
      <c r="M61" s="234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4"/>
      <c r="S61" s="234" t="s">
        <v>115</v>
      </c>
      <c r="T61" s="234" t="s">
        <v>116</v>
      </c>
      <c r="U61" s="234">
        <v>0</v>
      </c>
      <c r="V61" s="234">
        <f>ROUND(E61*U61,2)</f>
        <v>0</v>
      </c>
      <c r="W61" s="234"/>
      <c r="X61" s="234" t="s">
        <v>117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118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>
        <v>24</v>
      </c>
      <c r="B62" s="232" t="s">
        <v>190</v>
      </c>
      <c r="C62" s="263" t="s">
        <v>191</v>
      </c>
      <c r="D62" s="233" t="s">
        <v>0</v>
      </c>
      <c r="E62" s="257"/>
      <c r="F62" s="235"/>
      <c r="G62" s="234">
        <f>ROUND(E62*F62,2)</f>
        <v>0</v>
      </c>
      <c r="H62" s="235"/>
      <c r="I62" s="234">
        <f>ROUND(E62*H62,2)</f>
        <v>0</v>
      </c>
      <c r="J62" s="235"/>
      <c r="K62" s="234">
        <f>ROUND(E62*J62,2)</f>
        <v>0</v>
      </c>
      <c r="L62" s="234">
        <v>21</v>
      </c>
      <c r="M62" s="234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4"/>
      <c r="S62" s="234" t="s">
        <v>123</v>
      </c>
      <c r="T62" s="234" t="s">
        <v>123</v>
      </c>
      <c r="U62" s="234">
        <v>0</v>
      </c>
      <c r="V62" s="234">
        <f>ROUND(E62*U62,2)</f>
        <v>0</v>
      </c>
      <c r="W62" s="234"/>
      <c r="X62" s="234" t="s">
        <v>150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151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39" t="s">
        <v>110</v>
      </c>
      <c r="B63" s="240" t="s">
        <v>74</v>
      </c>
      <c r="C63" s="259" t="s">
        <v>75</v>
      </c>
      <c r="D63" s="241"/>
      <c r="E63" s="242"/>
      <c r="F63" s="243"/>
      <c r="G63" s="244">
        <f>SUMIF(AG64:AG88,"&lt;&gt;NOR",G64:G88)</f>
        <v>0</v>
      </c>
      <c r="H63" s="238"/>
      <c r="I63" s="238">
        <f>SUM(I64:I88)</f>
        <v>0</v>
      </c>
      <c r="J63" s="238"/>
      <c r="K63" s="238">
        <f>SUM(K64:K88)</f>
        <v>0</v>
      </c>
      <c r="L63" s="238"/>
      <c r="M63" s="238">
        <f>SUM(M64:M88)</f>
        <v>0</v>
      </c>
      <c r="N63" s="238"/>
      <c r="O63" s="238">
        <f>SUM(O64:O88)</f>
        <v>86.75</v>
      </c>
      <c r="P63" s="238"/>
      <c r="Q63" s="238">
        <f>SUM(Q64:Q88)</f>
        <v>79.06</v>
      </c>
      <c r="R63" s="238"/>
      <c r="S63" s="238"/>
      <c r="T63" s="238"/>
      <c r="U63" s="238"/>
      <c r="V63" s="238">
        <f>SUM(V64:V88)</f>
        <v>1270.75</v>
      </c>
      <c r="W63" s="238"/>
      <c r="X63" s="238"/>
      <c r="AG63" t="s">
        <v>111</v>
      </c>
    </row>
    <row r="64" spans="1:60" outlineLevel="1" x14ac:dyDescent="0.2">
      <c r="A64" s="245">
        <v>25</v>
      </c>
      <c r="B64" s="246" t="s">
        <v>192</v>
      </c>
      <c r="C64" s="260" t="s">
        <v>193</v>
      </c>
      <c r="D64" s="247" t="s">
        <v>114</v>
      </c>
      <c r="E64" s="248">
        <v>1180</v>
      </c>
      <c r="F64" s="249"/>
      <c r="G64" s="250">
        <f>ROUND(E64*F64,2)</f>
        <v>0</v>
      </c>
      <c r="H64" s="235"/>
      <c r="I64" s="234">
        <f>ROUND(E64*H64,2)</f>
        <v>0</v>
      </c>
      <c r="J64" s="235"/>
      <c r="K64" s="234">
        <f>ROUND(E64*J64,2)</f>
        <v>0</v>
      </c>
      <c r="L64" s="234">
        <v>21</v>
      </c>
      <c r="M64" s="234">
        <f>G64*(1+L64/100)</f>
        <v>0</v>
      </c>
      <c r="N64" s="234">
        <v>0</v>
      </c>
      <c r="O64" s="234">
        <f>ROUND(E64*N64,2)</f>
        <v>0</v>
      </c>
      <c r="P64" s="234">
        <v>6.7000000000000004E-2</v>
      </c>
      <c r="Q64" s="234">
        <f>ROUND(E64*P64,2)</f>
        <v>79.06</v>
      </c>
      <c r="R64" s="234"/>
      <c r="S64" s="234" t="s">
        <v>123</v>
      </c>
      <c r="T64" s="234" t="s">
        <v>123</v>
      </c>
      <c r="U64" s="234">
        <v>0.21099999999999999</v>
      </c>
      <c r="V64" s="234">
        <f>ROUND(E64*U64,2)</f>
        <v>248.98</v>
      </c>
      <c r="W64" s="234"/>
      <c r="X64" s="234" t="s">
        <v>117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118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1" t="s">
        <v>158</v>
      </c>
      <c r="D65" s="236"/>
      <c r="E65" s="237">
        <v>1180</v>
      </c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120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45">
        <v>26</v>
      </c>
      <c r="B66" s="246" t="s">
        <v>194</v>
      </c>
      <c r="C66" s="260" t="s">
        <v>195</v>
      </c>
      <c r="D66" s="247" t="s">
        <v>114</v>
      </c>
      <c r="E66" s="248">
        <v>1180</v>
      </c>
      <c r="F66" s="249"/>
      <c r="G66" s="250">
        <f>ROUND(E66*F66,2)</f>
        <v>0</v>
      </c>
      <c r="H66" s="235"/>
      <c r="I66" s="234">
        <f>ROUND(E66*H66,2)</f>
        <v>0</v>
      </c>
      <c r="J66" s="235"/>
      <c r="K66" s="234">
        <f>ROUND(E66*J66,2)</f>
        <v>0</v>
      </c>
      <c r="L66" s="234">
        <v>21</v>
      </c>
      <c r="M66" s="234">
        <f>G66*(1+L66/100)</f>
        <v>0</v>
      </c>
      <c r="N66" s="234">
        <v>7.2279999999999997E-2</v>
      </c>
      <c r="O66" s="234">
        <f>ROUND(E66*N66,2)</f>
        <v>85.29</v>
      </c>
      <c r="P66" s="234">
        <v>0</v>
      </c>
      <c r="Q66" s="234">
        <f>ROUND(E66*P66,2)</f>
        <v>0</v>
      </c>
      <c r="R66" s="234"/>
      <c r="S66" s="234" t="s">
        <v>123</v>
      </c>
      <c r="T66" s="234" t="s">
        <v>123</v>
      </c>
      <c r="U66" s="234">
        <v>0.65</v>
      </c>
      <c r="V66" s="234">
        <f>ROUND(E66*U66,2)</f>
        <v>767</v>
      </c>
      <c r="W66" s="234"/>
      <c r="X66" s="234" t="s">
        <v>117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118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1" t="s">
        <v>158</v>
      </c>
      <c r="D67" s="236"/>
      <c r="E67" s="237">
        <v>1180</v>
      </c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14"/>
      <c r="Z67" s="214"/>
      <c r="AA67" s="214"/>
      <c r="AB67" s="214"/>
      <c r="AC67" s="214"/>
      <c r="AD67" s="214"/>
      <c r="AE67" s="214"/>
      <c r="AF67" s="214"/>
      <c r="AG67" s="214" t="s">
        <v>120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45">
        <v>27</v>
      </c>
      <c r="B68" s="246" t="s">
        <v>196</v>
      </c>
      <c r="C68" s="260" t="s">
        <v>197</v>
      </c>
      <c r="D68" s="247" t="s">
        <v>154</v>
      </c>
      <c r="E68" s="248">
        <v>66.5</v>
      </c>
      <c r="F68" s="249"/>
      <c r="G68" s="250">
        <f>ROUND(E68*F68,2)</f>
        <v>0</v>
      </c>
      <c r="H68" s="235"/>
      <c r="I68" s="234">
        <f>ROUND(E68*H68,2)</f>
        <v>0</v>
      </c>
      <c r="J68" s="235"/>
      <c r="K68" s="234">
        <f>ROUND(E68*J68,2)</f>
        <v>0</v>
      </c>
      <c r="L68" s="234">
        <v>21</v>
      </c>
      <c r="M68" s="234">
        <f>G68*(1+L68/100)</f>
        <v>0</v>
      </c>
      <c r="N68" s="234">
        <v>1.044E-2</v>
      </c>
      <c r="O68" s="234">
        <f>ROUND(E68*N68,2)</f>
        <v>0.69</v>
      </c>
      <c r="P68" s="234">
        <v>0</v>
      </c>
      <c r="Q68" s="234">
        <f>ROUND(E68*P68,2)</f>
        <v>0</v>
      </c>
      <c r="R68" s="234"/>
      <c r="S68" s="234" t="s">
        <v>198</v>
      </c>
      <c r="T68" s="234" t="s">
        <v>198</v>
      </c>
      <c r="U68" s="234">
        <v>0.33</v>
      </c>
      <c r="V68" s="234">
        <f>ROUND(E68*U68,2)</f>
        <v>21.95</v>
      </c>
      <c r="W68" s="234"/>
      <c r="X68" s="234" t="s">
        <v>117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118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1" t="s">
        <v>199</v>
      </c>
      <c r="D69" s="236"/>
      <c r="E69" s="237">
        <v>58.6</v>
      </c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120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1" t="s">
        <v>200</v>
      </c>
      <c r="D70" s="236"/>
      <c r="E70" s="237">
        <v>7.9</v>
      </c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120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45">
        <v>28</v>
      </c>
      <c r="B71" s="246" t="s">
        <v>201</v>
      </c>
      <c r="C71" s="260" t="s">
        <v>202</v>
      </c>
      <c r="D71" s="247" t="s">
        <v>154</v>
      </c>
      <c r="E71" s="248">
        <v>67.900000000000006</v>
      </c>
      <c r="F71" s="249"/>
      <c r="G71" s="250">
        <f>ROUND(E71*F71,2)</f>
        <v>0</v>
      </c>
      <c r="H71" s="235"/>
      <c r="I71" s="234">
        <f>ROUND(E71*H71,2)</f>
        <v>0</v>
      </c>
      <c r="J71" s="235"/>
      <c r="K71" s="234">
        <f>ROUND(E71*J71,2)</f>
        <v>0</v>
      </c>
      <c r="L71" s="234">
        <v>21</v>
      </c>
      <c r="M71" s="234">
        <f>G71*(1+L71/100)</f>
        <v>0</v>
      </c>
      <c r="N71" s="234">
        <v>1.0410000000000001E-2</v>
      </c>
      <c r="O71" s="234">
        <f>ROUND(E71*N71,2)</f>
        <v>0.71</v>
      </c>
      <c r="P71" s="234">
        <v>0</v>
      </c>
      <c r="Q71" s="234">
        <f>ROUND(E71*P71,2)</f>
        <v>0</v>
      </c>
      <c r="R71" s="234"/>
      <c r="S71" s="234" t="s">
        <v>198</v>
      </c>
      <c r="T71" s="234" t="s">
        <v>198</v>
      </c>
      <c r="U71" s="234">
        <v>0.5</v>
      </c>
      <c r="V71" s="234">
        <f>ROUND(E71*U71,2)</f>
        <v>33.950000000000003</v>
      </c>
      <c r="W71" s="234"/>
      <c r="X71" s="234" t="s">
        <v>117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118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1"/>
      <c r="B72" s="232"/>
      <c r="C72" s="261" t="s">
        <v>203</v>
      </c>
      <c r="D72" s="236"/>
      <c r="E72" s="237">
        <v>67.900000000000006</v>
      </c>
      <c r="F72" s="234"/>
      <c r="G72" s="234"/>
      <c r="H72" s="234"/>
      <c r="I72" s="234"/>
      <c r="J72" s="234"/>
      <c r="K72" s="234"/>
      <c r="L72" s="234"/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  <c r="X72" s="234"/>
      <c r="Y72" s="214"/>
      <c r="Z72" s="214"/>
      <c r="AA72" s="214"/>
      <c r="AB72" s="214"/>
      <c r="AC72" s="214"/>
      <c r="AD72" s="214"/>
      <c r="AE72" s="214"/>
      <c r="AF72" s="214"/>
      <c r="AG72" s="214" t="s">
        <v>120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45">
        <v>29</v>
      </c>
      <c r="B73" s="246" t="s">
        <v>204</v>
      </c>
      <c r="C73" s="260" t="s">
        <v>205</v>
      </c>
      <c r="D73" s="247" t="s">
        <v>154</v>
      </c>
      <c r="E73" s="248">
        <v>209.04</v>
      </c>
      <c r="F73" s="249"/>
      <c r="G73" s="250">
        <f>ROUND(E73*F73,2)</f>
        <v>0</v>
      </c>
      <c r="H73" s="235"/>
      <c r="I73" s="234">
        <f>ROUND(E73*H73,2)</f>
        <v>0</v>
      </c>
      <c r="J73" s="235"/>
      <c r="K73" s="234">
        <f>ROUND(E73*J73,2)</f>
        <v>0</v>
      </c>
      <c r="L73" s="234">
        <v>21</v>
      </c>
      <c r="M73" s="234">
        <f>G73*(1+L73/100)</f>
        <v>0</v>
      </c>
      <c r="N73" s="234">
        <v>1.0000000000000001E-5</v>
      </c>
      <c r="O73" s="234">
        <f>ROUND(E73*N73,2)</f>
        <v>0</v>
      </c>
      <c r="P73" s="234">
        <v>0</v>
      </c>
      <c r="Q73" s="234">
        <f>ROUND(E73*P73,2)</f>
        <v>0</v>
      </c>
      <c r="R73" s="234"/>
      <c r="S73" s="234" t="s">
        <v>123</v>
      </c>
      <c r="T73" s="234" t="s">
        <v>123</v>
      </c>
      <c r="U73" s="234">
        <v>0.45</v>
      </c>
      <c r="V73" s="234">
        <f>ROUND(E73*U73,2)</f>
        <v>94.07</v>
      </c>
      <c r="W73" s="234"/>
      <c r="X73" s="234" t="s">
        <v>117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118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1" t="s">
        <v>206</v>
      </c>
      <c r="D74" s="236"/>
      <c r="E74" s="237">
        <v>135.80000000000001</v>
      </c>
      <c r="F74" s="234"/>
      <c r="G74" s="234"/>
      <c r="H74" s="234"/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14"/>
      <c r="Z74" s="214"/>
      <c r="AA74" s="214"/>
      <c r="AB74" s="214"/>
      <c r="AC74" s="214"/>
      <c r="AD74" s="214"/>
      <c r="AE74" s="214"/>
      <c r="AF74" s="214"/>
      <c r="AG74" s="214" t="s">
        <v>120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31"/>
      <c r="B75" s="232"/>
      <c r="C75" s="261" t="s">
        <v>207</v>
      </c>
      <c r="D75" s="236"/>
      <c r="E75" s="237">
        <v>73.239999999999995</v>
      </c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14"/>
      <c r="Z75" s="214"/>
      <c r="AA75" s="214"/>
      <c r="AB75" s="214"/>
      <c r="AC75" s="214"/>
      <c r="AD75" s="214"/>
      <c r="AE75" s="214"/>
      <c r="AF75" s="214"/>
      <c r="AG75" s="214" t="s">
        <v>120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45">
        <v>30</v>
      </c>
      <c r="B76" s="246" t="s">
        <v>208</v>
      </c>
      <c r="C76" s="260" t="s">
        <v>209</v>
      </c>
      <c r="D76" s="247" t="s">
        <v>186</v>
      </c>
      <c r="E76" s="248">
        <v>1</v>
      </c>
      <c r="F76" s="249"/>
      <c r="G76" s="250">
        <f>ROUND(E76*F76,2)</f>
        <v>0</v>
      </c>
      <c r="H76" s="235"/>
      <c r="I76" s="234">
        <f>ROUND(E76*H76,2)</f>
        <v>0</v>
      </c>
      <c r="J76" s="235"/>
      <c r="K76" s="234">
        <f>ROUND(E76*J76,2)</f>
        <v>0</v>
      </c>
      <c r="L76" s="234">
        <v>21</v>
      </c>
      <c r="M76" s="234">
        <f>G76*(1+L76/100)</f>
        <v>0</v>
      </c>
      <c r="N76" s="234">
        <v>3.7000000000000002E-3</v>
      </c>
      <c r="O76" s="234">
        <f>ROUND(E76*N76,2)</f>
        <v>0</v>
      </c>
      <c r="P76" s="234">
        <v>0</v>
      </c>
      <c r="Q76" s="234">
        <f>ROUND(E76*P76,2)</f>
        <v>0</v>
      </c>
      <c r="R76" s="234"/>
      <c r="S76" s="234" t="s">
        <v>123</v>
      </c>
      <c r="T76" s="234" t="s">
        <v>123</v>
      </c>
      <c r="U76" s="234">
        <v>0.15</v>
      </c>
      <c r="V76" s="234">
        <f>ROUND(E76*U76,2)</f>
        <v>0.15</v>
      </c>
      <c r="W76" s="234"/>
      <c r="X76" s="234" t="s">
        <v>117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118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1" t="s">
        <v>210</v>
      </c>
      <c r="D77" s="236"/>
      <c r="E77" s="237">
        <v>1</v>
      </c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14"/>
      <c r="Z77" s="214"/>
      <c r="AA77" s="214"/>
      <c r="AB77" s="214"/>
      <c r="AC77" s="214"/>
      <c r="AD77" s="214"/>
      <c r="AE77" s="214"/>
      <c r="AF77" s="214"/>
      <c r="AG77" s="214" t="s">
        <v>120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45">
        <v>31</v>
      </c>
      <c r="B78" s="246" t="s">
        <v>211</v>
      </c>
      <c r="C78" s="260" t="s">
        <v>212</v>
      </c>
      <c r="D78" s="247" t="s">
        <v>114</v>
      </c>
      <c r="E78" s="248">
        <v>531.625</v>
      </c>
      <c r="F78" s="249"/>
      <c r="G78" s="250">
        <f>ROUND(E78*F78,2)</f>
        <v>0</v>
      </c>
      <c r="H78" s="235"/>
      <c r="I78" s="234">
        <f>ROUND(E78*H78,2)</f>
        <v>0</v>
      </c>
      <c r="J78" s="235"/>
      <c r="K78" s="234">
        <f>ROUND(E78*J78,2)</f>
        <v>0</v>
      </c>
      <c r="L78" s="234">
        <v>21</v>
      </c>
      <c r="M78" s="234">
        <f>G78*(1+L78/100)</f>
        <v>0</v>
      </c>
      <c r="N78" s="234">
        <v>6.0000000000000002E-5</v>
      </c>
      <c r="O78" s="234">
        <f>ROUND(E78*N78,2)</f>
        <v>0.03</v>
      </c>
      <c r="P78" s="234">
        <v>0</v>
      </c>
      <c r="Q78" s="234">
        <f>ROUND(E78*P78,2)</f>
        <v>0</v>
      </c>
      <c r="R78" s="234"/>
      <c r="S78" s="234" t="s">
        <v>123</v>
      </c>
      <c r="T78" s="234" t="s">
        <v>123</v>
      </c>
      <c r="U78" s="234">
        <v>0.12</v>
      </c>
      <c r="V78" s="234">
        <f>ROUND(E78*U78,2)</f>
        <v>63.8</v>
      </c>
      <c r="W78" s="234"/>
      <c r="X78" s="234" t="s">
        <v>117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118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31"/>
      <c r="B79" s="232"/>
      <c r="C79" s="261" t="s">
        <v>213</v>
      </c>
      <c r="D79" s="236"/>
      <c r="E79" s="237">
        <v>531.625</v>
      </c>
      <c r="F79" s="234"/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14"/>
      <c r="Z79" s="214"/>
      <c r="AA79" s="214"/>
      <c r="AB79" s="214"/>
      <c r="AC79" s="214"/>
      <c r="AD79" s="214"/>
      <c r="AE79" s="214"/>
      <c r="AF79" s="214"/>
      <c r="AG79" s="214" t="s">
        <v>120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45">
        <v>32</v>
      </c>
      <c r="B80" s="246" t="s">
        <v>214</v>
      </c>
      <c r="C80" s="260" t="s">
        <v>215</v>
      </c>
      <c r="D80" s="247" t="s">
        <v>186</v>
      </c>
      <c r="E80" s="248">
        <v>103.4</v>
      </c>
      <c r="F80" s="249"/>
      <c r="G80" s="250">
        <f>ROUND(E80*F80,2)</f>
        <v>0</v>
      </c>
      <c r="H80" s="235"/>
      <c r="I80" s="234">
        <f>ROUND(E80*H80,2)</f>
        <v>0</v>
      </c>
      <c r="J80" s="235"/>
      <c r="K80" s="234">
        <f>ROUND(E80*J80,2)</f>
        <v>0</v>
      </c>
      <c r="L80" s="234">
        <v>21</v>
      </c>
      <c r="M80" s="234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4"/>
      <c r="S80" s="234" t="s">
        <v>123</v>
      </c>
      <c r="T80" s="234" t="s">
        <v>123</v>
      </c>
      <c r="U80" s="234">
        <v>0.25</v>
      </c>
      <c r="V80" s="234">
        <f>ROUND(E80*U80,2)</f>
        <v>25.85</v>
      </c>
      <c r="W80" s="234"/>
      <c r="X80" s="234" t="s">
        <v>117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118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1" t="s">
        <v>216</v>
      </c>
      <c r="D81" s="236"/>
      <c r="E81" s="237">
        <v>103.4</v>
      </c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120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45">
        <v>33</v>
      </c>
      <c r="B82" s="246" t="s">
        <v>217</v>
      </c>
      <c r="C82" s="260" t="s">
        <v>218</v>
      </c>
      <c r="D82" s="247" t="s">
        <v>219</v>
      </c>
      <c r="E82" s="248">
        <v>15</v>
      </c>
      <c r="F82" s="249"/>
      <c r="G82" s="250">
        <f>ROUND(E82*F82,2)</f>
        <v>0</v>
      </c>
      <c r="H82" s="235"/>
      <c r="I82" s="234">
        <f>ROUND(E82*H82,2)</f>
        <v>0</v>
      </c>
      <c r="J82" s="235"/>
      <c r="K82" s="234">
        <f>ROUND(E82*J82,2)</f>
        <v>0</v>
      </c>
      <c r="L82" s="234">
        <v>21</v>
      </c>
      <c r="M82" s="234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4" t="s">
        <v>220</v>
      </c>
      <c r="S82" s="234" t="s">
        <v>123</v>
      </c>
      <c r="T82" s="234" t="s">
        <v>123</v>
      </c>
      <c r="U82" s="234">
        <v>1</v>
      </c>
      <c r="V82" s="234">
        <f>ROUND(E82*U82,2)</f>
        <v>15</v>
      </c>
      <c r="W82" s="234"/>
      <c r="X82" s="234" t="s">
        <v>221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222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1" t="s">
        <v>223</v>
      </c>
      <c r="D83" s="236"/>
      <c r="E83" s="237">
        <v>15</v>
      </c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120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45">
        <v>34</v>
      </c>
      <c r="B84" s="246" t="s">
        <v>224</v>
      </c>
      <c r="C84" s="260" t="s">
        <v>225</v>
      </c>
      <c r="D84" s="247" t="s">
        <v>186</v>
      </c>
      <c r="E84" s="248">
        <v>8</v>
      </c>
      <c r="F84" s="249"/>
      <c r="G84" s="250">
        <f>ROUND(E84*F84,2)</f>
        <v>0</v>
      </c>
      <c r="H84" s="235"/>
      <c r="I84" s="234">
        <f>ROUND(E84*H84,2)</f>
        <v>0</v>
      </c>
      <c r="J84" s="235"/>
      <c r="K84" s="234">
        <f>ROUND(E84*J84,2)</f>
        <v>0</v>
      </c>
      <c r="L84" s="234">
        <v>21</v>
      </c>
      <c r="M84" s="234">
        <f>G84*(1+L84/100)</f>
        <v>0</v>
      </c>
      <c r="N84" s="234">
        <v>3.8000000000000002E-4</v>
      </c>
      <c r="O84" s="234">
        <f>ROUND(E84*N84,2)</f>
        <v>0</v>
      </c>
      <c r="P84" s="234">
        <v>0</v>
      </c>
      <c r="Q84" s="234">
        <f>ROUND(E84*P84,2)</f>
        <v>0</v>
      </c>
      <c r="R84" s="234" t="s">
        <v>166</v>
      </c>
      <c r="S84" s="234" t="s">
        <v>123</v>
      </c>
      <c r="T84" s="234" t="s">
        <v>123</v>
      </c>
      <c r="U84" s="234">
        <v>0</v>
      </c>
      <c r="V84" s="234">
        <f>ROUND(E84*U84,2)</f>
        <v>0</v>
      </c>
      <c r="W84" s="234"/>
      <c r="X84" s="234" t="s">
        <v>167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168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1" t="s">
        <v>226</v>
      </c>
      <c r="D85" s="236"/>
      <c r="E85" s="237">
        <v>8</v>
      </c>
      <c r="F85" s="234"/>
      <c r="G85" s="234"/>
      <c r="H85" s="234"/>
      <c r="I85" s="234"/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14"/>
      <c r="Z85" s="214"/>
      <c r="AA85" s="214"/>
      <c r="AB85" s="214"/>
      <c r="AC85" s="214"/>
      <c r="AD85" s="214"/>
      <c r="AE85" s="214"/>
      <c r="AF85" s="214"/>
      <c r="AG85" s="214" t="s">
        <v>120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45">
        <v>35</v>
      </c>
      <c r="B86" s="246" t="s">
        <v>227</v>
      </c>
      <c r="C86" s="260" t="s">
        <v>228</v>
      </c>
      <c r="D86" s="247" t="s">
        <v>186</v>
      </c>
      <c r="E86" s="248">
        <v>96</v>
      </c>
      <c r="F86" s="249"/>
      <c r="G86" s="250">
        <f>ROUND(E86*F86,2)</f>
        <v>0</v>
      </c>
      <c r="H86" s="235"/>
      <c r="I86" s="234">
        <f>ROUND(E86*H86,2)</f>
        <v>0</v>
      </c>
      <c r="J86" s="235"/>
      <c r="K86" s="234">
        <f>ROUND(E86*J86,2)</f>
        <v>0</v>
      </c>
      <c r="L86" s="234">
        <v>21</v>
      </c>
      <c r="M86" s="234">
        <f>G86*(1+L86/100)</f>
        <v>0</v>
      </c>
      <c r="N86" s="234">
        <v>2.7E-4</v>
      </c>
      <c r="O86" s="234">
        <f>ROUND(E86*N86,2)</f>
        <v>0.03</v>
      </c>
      <c r="P86" s="234">
        <v>0</v>
      </c>
      <c r="Q86" s="234">
        <f>ROUND(E86*P86,2)</f>
        <v>0</v>
      </c>
      <c r="R86" s="234" t="s">
        <v>166</v>
      </c>
      <c r="S86" s="234" t="s">
        <v>123</v>
      </c>
      <c r="T86" s="234" t="s">
        <v>123</v>
      </c>
      <c r="U86" s="234">
        <v>0</v>
      </c>
      <c r="V86" s="234">
        <f>ROUND(E86*U86,2)</f>
        <v>0</v>
      </c>
      <c r="W86" s="234"/>
      <c r="X86" s="234" t="s">
        <v>167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168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1" t="s">
        <v>229</v>
      </c>
      <c r="D87" s="236"/>
      <c r="E87" s="237">
        <v>96</v>
      </c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14"/>
      <c r="Z87" s="214"/>
      <c r="AA87" s="214"/>
      <c r="AB87" s="214"/>
      <c r="AC87" s="214"/>
      <c r="AD87" s="214"/>
      <c r="AE87" s="214"/>
      <c r="AF87" s="214"/>
      <c r="AG87" s="214" t="s">
        <v>120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>
        <v>36</v>
      </c>
      <c r="B88" s="232" t="s">
        <v>230</v>
      </c>
      <c r="C88" s="263" t="s">
        <v>231</v>
      </c>
      <c r="D88" s="233" t="s">
        <v>0</v>
      </c>
      <c r="E88" s="257"/>
      <c r="F88" s="235"/>
      <c r="G88" s="234">
        <f>ROUND(E88*F88,2)</f>
        <v>0</v>
      </c>
      <c r="H88" s="235"/>
      <c r="I88" s="234">
        <f>ROUND(E88*H88,2)</f>
        <v>0</v>
      </c>
      <c r="J88" s="235"/>
      <c r="K88" s="234">
        <f>ROUND(E88*J88,2)</f>
        <v>0</v>
      </c>
      <c r="L88" s="234">
        <v>21</v>
      </c>
      <c r="M88" s="234">
        <f>G88*(1+L88/100)</f>
        <v>0</v>
      </c>
      <c r="N88" s="234">
        <v>0</v>
      </c>
      <c r="O88" s="234">
        <f>ROUND(E88*N88,2)</f>
        <v>0</v>
      </c>
      <c r="P88" s="234">
        <v>0</v>
      </c>
      <c r="Q88" s="234">
        <f>ROUND(E88*P88,2)</f>
        <v>0</v>
      </c>
      <c r="R88" s="234"/>
      <c r="S88" s="234" t="s">
        <v>123</v>
      </c>
      <c r="T88" s="234" t="s">
        <v>123</v>
      </c>
      <c r="U88" s="234">
        <v>2.5999999999999999E-2</v>
      </c>
      <c r="V88" s="234">
        <f>ROUND(E88*U88,2)</f>
        <v>0</v>
      </c>
      <c r="W88" s="234"/>
      <c r="X88" s="234" t="s">
        <v>150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151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39" t="s">
        <v>110</v>
      </c>
      <c r="B89" s="240" t="s">
        <v>76</v>
      </c>
      <c r="C89" s="259" t="s">
        <v>77</v>
      </c>
      <c r="D89" s="241"/>
      <c r="E89" s="242"/>
      <c r="F89" s="243"/>
      <c r="G89" s="244">
        <f>SUMIF(AG90:AG106,"&lt;&gt;NOR",G90:G106)</f>
        <v>0</v>
      </c>
      <c r="H89" s="238"/>
      <c r="I89" s="238">
        <f>SUM(I90:I106)</f>
        <v>0</v>
      </c>
      <c r="J89" s="238"/>
      <c r="K89" s="238">
        <f>SUM(K90:K106)</f>
        <v>0</v>
      </c>
      <c r="L89" s="238"/>
      <c r="M89" s="238">
        <f>SUM(M90:M106)</f>
        <v>0</v>
      </c>
      <c r="N89" s="238"/>
      <c r="O89" s="238">
        <f>SUM(O90:O106)</f>
        <v>0.24000000000000002</v>
      </c>
      <c r="P89" s="238"/>
      <c r="Q89" s="238">
        <f>SUM(Q90:Q106)</f>
        <v>0</v>
      </c>
      <c r="R89" s="238"/>
      <c r="S89" s="238"/>
      <c r="T89" s="238"/>
      <c r="U89" s="238"/>
      <c r="V89" s="238">
        <f>SUM(V90:V106)</f>
        <v>257.69</v>
      </c>
      <c r="W89" s="238"/>
      <c r="X89" s="238"/>
      <c r="AG89" t="s">
        <v>111</v>
      </c>
    </row>
    <row r="90" spans="1:60" ht="22.5" outlineLevel="1" x14ac:dyDescent="0.2">
      <c r="A90" s="245">
        <v>37</v>
      </c>
      <c r="B90" s="246" t="s">
        <v>232</v>
      </c>
      <c r="C90" s="260" t="s">
        <v>233</v>
      </c>
      <c r="D90" s="247" t="s">
        <v>114</v>
      </c>
      <c r="E90" s="248">
        <v>4.3297800000000004</v>
      </c>
      <c r="F90" s="249"/>
      <c r="G90" s="250">
        <f>ROUND(E90*F90,2)</f>
        <v>0</v>
      </c>
      <c r="H90" s="235"/>
      <c r="I90" s="234">
        <f>ROUND(E90*H90,2)</f>
        <v>0</v>
      </c>
      <c r="J90" s="235"/>
      <c r="K90" s="234">
        <f>ROUND(E90*J90,2)</f>
        <v>0</v>
      </c>
      <c r="L90" s="234">
        <v>21</v>
      </c>
      <c r="M90" s="234">
        <f>G90*(1+L90/100)</f>
        <v>0</v>
      </c>
      <c r="N90" s="234">
        <v>1.0000000000000001E-5</v>
      </c>
      <c r="O90" s="234">
        <f>ROUND(E90*N90,2)</f>
        <v>0</v>
      </c>
      <c r="P90" s="234">
        <v>0</v>
      </c>
      <c r="Q90" s="234">
        <f>ROUND(E90*P90,2)</f>
        <v>0</v>
      </c>
      <c r="R90" s="234"/>
      <c r="S90" s="234" t="s">
        <v>123</v>
      </c>
      <c r="T90" s="234" t="s">
        <v>123</v>
      </c>
      <c r="U90" s="234">
        <v>7.1999999999999995E-2</v>
      </c>
      <c r="V90" s="234">
        <f>ROUND(E90*U90,2)</f>
        <v>0.31</v>
      </c>
      <c r="W90" s="234"/>
      <c r="X90" s="234" t="s">
        <v>117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118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31"/>
      <c r="B91" s="232"/>
      <c r="C91" s="261" t="s">
        <v>234</v>
      </c>
      <c r="D91" s="236"/>
      <c r="E91" s="237">
        <v>4.3297800000000004</v>
      </c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120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45">
        <v>38</v>
      </c>
      <c r="B92" s="246" t="s">
        <v>235</v>
      </c>
      <c r="C92" s="260" t="s">
        <v>236</v>
      </c>
      <c r="D92" s="247" t="s">
        <v>114</v>
      </c>
      <c r="E92" s="248">
        <v>4.3297800000000004</v>
      </c>
      <c r="F92" s="249"/>
      <c r="G92" s="250">
        <f>ROUND(E92*F92,2)</f>
        <v>0</v>
      </c>
      <c r="H92" s="235"/>
      <c r="I92" s="234">
        <f>ROUND(E92*H92,2)</f>
        <v>0</v>
      </c>
      <c r="J92" s="235"/>
      <c r="K92" s="234">
        <f>ROUND(E92*J92,2)</f>
        <v>0</v>
      </c>
      <c r="L92" s="234">
        <v>21</v>
      </c>
      <c r="M92" s="234">
        <f>G92*(1+L92/100)</f>
        <v>0</v>
      </c>
      <c r="N92" s="234">
        <v>4.0000000000000002E-4</v>
      </c>
      <c r="O92" s="234">
        <f>ROUND(E92*N92,2)</f>
        <v>0</v>
      </c>
      <c r="P92" s="234">
        <v>0</v>
      </c>
      <c r="Q92" s="234">
        <f>ROUND(E92*P92,2)</f>
        <v>0</v>
      </c>
      <c r="R92" s="234"/>
      <c r="S92" s="234" t="s">
        <v>123</v>
      </c>
      <c r="T92" s="234" t="s">
        <v>123</v>
      </c>
      <c r="U92" s="234">
        <v>0.30599999999999999</v>
      </c>
      <c r="V92" s="234">
        <f>ROUND(E92*U92,2)</f>
        <v>1.32</v>
      </c>
      <c r="W92" s="234"/>
      <c r="X92" s="234" t="s">
        <v>117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118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31"/>
      <c r="B93" s="232"/>
      <c r="C93" s="261" t="s">
        <v>234</v>
      </c>
      <c r="D93" s="236"/>
      <c r="E93" s="237">
        <v>4.3297800000000004</v>
      </c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14"/>
      <c r="Z93" s="214"/>
      <c r="AA93" s="214"/>
      <c r="AB93" s="214"/>
      <c r="AC93" s="214"/>
      <c r="AD93" s="214"/>
      <c r="AE93" s="214"/>
      <c r="AF93" s="214"/>
      <c r="AG93" s="214" t="s">
        <v>120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45">
        <v>39</v>
      </c>
      <c r="B94" s="246" t="s">
        <v>237</v>
      </c>
      <c r="C94" s="260" t="s">
        <v>238</v>
      </c>
      <c r="D94" s="247" t="s">
        <v>114</v>
      </c>
      <c r="E94" s="248">
        <v>13.51</v>
      </c>
      <c r="F94" s="249"/>
      <c r="G94" s="250">
        <f>ROUND(E94*F94,2)</f>
        <v>0</v>
      </c>
      <c r="H94" s="235"/>
      <c r="I94" s="234">
        <f>ROUND(E94*H94,2)</f>
        <v>0</v>
      </c>
      <c r="J94" s="235"/>
      <c r="K94" s="234">
        <f>ROUND(E94*J94,2)</f>
        <v>0</v>
      </c>
      <c r="L94" s="234">
        <v>21</v>
      </c>
      <c r="M94" s="234">
        <f>G94*(1+L94/100)</f>
        <v>0</v>
      </c>
      <c r="N94" s="234">
        <v>1.0000000000000001E-5</v>
      </c>
      <c r="O94" s="234">
        <f>ROUND(E94*N94,2)</f>
        <v>0</v>
      </c>
      <c r="P94" s="234">
        <v>0</v>
      </c>
      <c r="Q94" s="234">
        <f>ROUND(E94*P94,2)</f>
        <v>0</v>
      </c>
      <c r="R94" s="234"/>
      <c r="S94" s="234" t="s">
        <v>123</v>
      </c>
      <c r="T94" s="234" t="s">
        <v>123</v>
      </c>
      <c r="U94" s="234">
        <v>0.107</v>
      </c>
      <c r="V94" s="234">
        <f>ROUND(E94*U94,2)</f>
        <v>1.45</v>
      </c>
      <c r="W94" s="234"/>
      <c r="X94" s="234" t="s">
        <v>117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118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1" t="s">
        <v>239</v>
      </c>
      <c r="D95" s="236"/>
      <c r="E95" s="237">
        <v>7.35</v>
      </c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14"/>
      <c r="Z95" s="214"/>
      <c r="AA95" s="214"/>
      <c r="AB95" s="214"/>
      <c r="AC95" s="214"/>
      <c r="AD95" s="214"/>
      <c r="AE95" s="214"/>
      <c r="AF95" s="214"/>
      <c r="AG95" s="214" t="s">
        <v>120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1" t="s">
        <v>240</v>
      </c>
      <c r="D96" s="236"/>
      <c r="E96" s="237">
        <v>6.16</v>
      </c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14"/>
      <c r="Z96" s="214"/>
      <c r="AA96" s="214"/>
      <c r="AB96" s="214"/>
      <c r="AC96" s="214"/>
      <c r="AD96" s="214"/>
      <c r="AE96" s="214"/>
      <c r="AF96" s="214"/>
      <c r="AG96" s="214" t="s">
        <v>120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45">
        <v>40</v>
      </c>
      <c r="B97" s="246" t="s">
        <v>241</v>
      </c>
      <c r="C97" s="260" t="s">
        <v>242</v>
      </c>
      <c r="D97" s="247" t="s">
        <v>114</v>
      </c>
      <c r="E97" s="248">
        <v>13.51</v>
      </c>
      <c r="F97" s="249"/>
      <c r="G97" s="250">
        <f>ROUND(E97*F97,2)</f>
        <v>0</v>
      </c>
      <c r="H97" s="235"/>
      <c r="I97" s="234">
        <f>ROUND(E97*H97,2)</f>
        <v>0</v>
      </c>
      <c r="J97" s="235"/>
      <c r="K97" s="234">
        <f>ROUND(E97*J97,2)</f>
        <v>0</v>
      </c>
      <c r="L97" s="234">
        <v>21</v>
      </c>
      <c r="M97" s="234">
        <f>G97*(1+L97/100)</f>
        <v>0</v>
      </c>
      <c r="N97" s="234">
        <v>5.9999999999999995E-4</v>
      </c>
      <c r="O97" s="234">
        <f>ROUND(E97*N97,2)</f>
        <v>0.01</v>
      </c>
      <c r="P97" s="234">
        <v>0</v>
      </c>
      <c r="Q97" s="234">
        <f>ROUND(E97*P97,2)</f>
        <v>0</v>
      </c>
      <c r="R97" s="234"/>
      <c r="S97" s="234" t="s">
        <v>123</v>
      </c>
      <c r="T97" s="234" t="s">
        <v>123</v>
      </c>
      <c r="U97" s="234">
        <v>1.198</v>
      </c>
      <c r="V97" s="234">
        <f>ROUND(E97*U97,2)</f>
        <v>16.18</v>
      </c>
      <c r="W97" s="234"/>
      <c r="X97" s="234" t="s">
        <v>117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118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1" t="s">
        <v>239</v>
      </c>
      <c r="D98" s="236"/>
      <c r="E98" s="237">
        <v>7.35</v>
      </c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14"/>
      <c r="Z98" s="214"/>
      <c r="AA98" s="214"/>
      <c r="AB98" s="214"/>
      <c r="AC98" s="214"/>
      <c r="AD98" s="214"/>
      <c r="AE98" s="214"/>
      <c r="AF98" s="214"/>
      <c r="AG98" s="214" t="s">
        <v>120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31"/>
      <c r="B99" s="232"/>
      <c r="C99" s="261" t="s">
        <v>240</v>
      </c>
      <c r="D99" s="236"/>
      <c r="E99" s="237">
        <v>6.16</v>
      </c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14"/>
      <c r="Z99" s="214"/>
      <c r="AA99" s="214"/>
      <c r="AB99" s="214"/>
      <c r="AC99" s="214"/>
      <c r="AD99" s="214"/>
      <c r="AE99" s="214"/>
      <c r="AF99" s="214"/>
      <c r="AG99" s="214" t="s">
        <v>120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45">
        <v>41</v>
      </c>
      <c r="B100" s="246" t="s">
        <v>243</v>
      </c>
      <c r="C100" s="260" t="s">
        <v>244</v>
      </c>
      <c r="D100" s="247" t="s">
        <v>114</v>
      </c>
      <c r="E100" s="248">
        <v>1456.23</v>
      </c>
      <c r="F100" s="249"/>
      <c r="G100" s="250">
        <f>ROUND(E100*F100,2)</f>
        <v>0</v>
      </c>
      <c r="H100" s="235"/>
      <c r="I100" s="234">
        <f>ROUND(E100*H100,2)</f>
        <v>0</v>
      </c>
      <c r="J100" s="235"/>
      <c r="K100" s="234">
        <f>ROUND(E100*J100,2)</f>
        <v>0</v>
      </c>
      <c r="L100" s="234">
        <v>21</v>
      </c>
      <c r="M100" s="234">
        <f>G100*(1+L100/100)</f>
        <v>0</v>
      </c>
      <c r="N100" s="234">
        <v>1.6000000000000001E-4</v>
      </c>
      <c r="O100" s="234">
        <f>ROUND(E100*N100,2)</f>
        <v>0.23</v>
      </c>
      <c r="P100" s="234">
        <v>0</v>
      </c>
      <c r="Q100" s="234">
        <f>ROUND(E100*P100,2)</f>
        <v>0</v>
      </c>
      <c r="R100" s="234"/>
      <c r="S100" s="234" t="s">
        <v>123</v>
      </c>
      <c r="T100" s="234" t="s">
        <v>123</v>
      </c>
      <c r="U100" s="234">
        <v>0.15</v>
      </c>
      <c r="V100" s="234">
        <f>ROUND(E100*U100,2)</f>
        <v>218.43</v>
      </c>
      <c r="W100" s="234"/>
      <c r="X100" s="234" t="s">
        <v>117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118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1" t="s">
        <v>245</v>
      </c>
      <c r="D101" s="236"/>
      <c r="E101" s="237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120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1" t="s">
        <v>246</v>
      </c>
      <c r="D102" s="236"/>
      <c r="E102" s="237">
        <v>1416</v>
      </c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120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1" t="s">
        <v>247</v>
      </c>
      <c r="D103" s="236"/>
      <c r="E103" s="237">
        <v>24.39</v>
      </c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120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1" t="s">
        <v>248</v>
      </c>
      <c r="D104" s="236"/>
      <c r="E104" s="237">
        <v>15.84</v>
      </c>
      <c r="F104" s="234"/>
      <c r="G104" s="234"/>
      <c r="H104" s="234"/>
      <c r="I104" s="234"/>
      <c r="J104" s="234"/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120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45">
        <v>42</v>
      </c>
      <c r="B105" s="246" t="s">
        <v>217</v>
      </c>
      <c r="C105" s="260" t="s">
        <v>218</v>
      </c>
      <c r="D105" s="247" t="s">
        <v>219</v>
      </c>
      <c r="E105" s="248">
        <v>20</v>
      </c>
      <c r="F105" s="249"/>
      <c r="G105" s="250">
        <f>ROUND(E105*F105,2)</f>
        <v>0</v>
      </c>
      <c r="H105" s="235"/>
      <c r="I105" s="234">
        <f>ROUND(E105*H105,2)</f>
        <v>0</v>
      </c>
      <c r="J105" s="235"/>
      <c r="K105" s="234">
        <f>ROUND(E105*J105,2)</f>
        <v>0</v>
      </c>
      <c r="L105" s="234">
        <v>21</v>
      </c>
      <c r="M105" s="234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4" t="s">
        <v>220</v>
      </c>
      <c r="S105" s="234" t="s">
        <v>123</v>
      </c>
      <c r="T105" s="234" t="s">
        <v>123</v>
      </c>
      <c r="U105" s="234">
        <v>1</v>
      </c>
      <c r="V105" s="234">
        <f>ROUND(E105*U105,2)</f>
        <v>20</v>
      </c>
      <c r="W105" s="234"/>
      <c r="X105" s="234" t="s">
        <v>221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222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31"/>
      <c r="B106" s="232"/>
      <c r="C106" s="261" t="s">
        <v>249</v>
      </c>
      <c r="D106" s="236"/>
      <c r="E106" s="237">
        <v>20</v>
      </c>
      <c r="F106" s="234"/>
      <c r="G106" s="234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120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x14ac:dyDescent="0.2">
      <c r="A107" s="239" t="s">
        <v>110</v>
      </c>
      <c r="B107" s="240" t="s">
        <v>78</v>
      </c>
      <c r="C107" s="259" t="s">
        <v>79</v>
      </c>
      <c r="D107" s="241"/>
      <c r="E107" s="242"/>
      <c r="F107" s="243"/>
      <c r="G107" s="244">
        <f>SUMIF(AG108:AG110,"&lt;&gt;NOR",G108:G110)</f>
        <v>0</v>
      </c>
      <c r="H107" s="238"/>
      <c r="I107" s="238">
        <f>SUM(I108:I110)</f>
        <v>0</v>
      </c>
      <c r="J107" s="238"/>
      <c r="K107" s="238">
        <f>SUM(K108:K110)</f>
        <v>0</v>
      </c>
      <c r="L107" s="238"/>
      <c r="M107" s="238">
        <f>SUM(M108:M110)</f>
        <v>0</v>
      </c>
      <c r="N107" s="238"/>
      <c r="O107" s="238">
        <f>SUM(O108:O110)</f>
        <v>0</v>
      </c>
      <c r="P107" s="238"/>
      <c r="Q107" s="238">
        <f>SUM(Q108:Q110)</f>
        <v>0</v>
      </c>
      <c r="R107" s="238"/>
      <c r="S107" s="238"/>
      <c r="T107" s="238"/>
      <c r="U107" s="238"/>
      <c r="V107" s="238">
        <f>SUM(V108:V110)</f>
        <v>45</v>
      </c>
      <c r="W107" s="238"/>
      <c r="X107" s="238"/>
      <c r="AG107" t="s">
        <v>111</v>
      </c>
    </row>
    <row r="108" spans="1:60" outlineLevel="1" x14ac:dyDescent="0.2">
      <c r="A108" s="245">
        <v>43</v>
      </c>
      <c r="B108" s="246" t="s">
        <v>217</v>
      </c>
      <c r="C108" s="260" t="s">
        <v>218</v>
      </c>
      <c r="D108" s="247" t="s">
        <v>219</v>
      </c>
      <c r="E108" s="248">
        <v>45</v>
      </c>
      <c r="F108" s="249"/>
      <c r="G108" s="250">
        <f>ROUND(E108*F108,2)</f>
        <v>0</v>
      </c>
      <c r="H108" s="235"/>
      <c r="I108" s="234">
        <f>ROUND(E108*H108,2)</f>
        <v>0</v>
      </c>
      <c r="J108" s="235"/>
      <c r="K108" s="234">
        <f>ROUND(E108*J108,2)</f>
        <v>0</v>
      </c>
      <c r="L108" s="234">
        <v>21</v>
      </c>
      <c r="M108" s="234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4" t="s">
        <v>220</v>
      </c>
      <c r="S108" s="234" t="s">
        <v>123</v>
      </c>
      <c r="T108" s="234" t="s">
        <v>123</v>
      </c>
      <c r="U108" s="234">
        <v>1</v>
      </c>
      <c r="V108" s="234">
        <f>ROUND(E108*U108,2)</f>
        <v>45</v>
      </c>
      <c r="W108" s="234"/>
      <c r="X108" s="234" t="s">
        <v>221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222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1" t="s">
        <v>250</v>
      </c>
      <c r="D109" s="236"/>
      <c r="E109" s="237">
        <v>15</v>
      </c>
      <c r="F109" s="234"/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120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1" t="s">
        <v>251</v>
      </c>
      <c r="D110" s="236"/>
      <c r="E110" s="237">
        <v>30</v>
      </c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4"/>
      <c r="U110" s="234"/>
      <c r="V110" s="234"/>
      <c r="W110" s="234"/>
      <c r="X110" s="23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120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39" t="s">
        <v>110</v>
      </c>
      <c r="B111" s="240" t="s">
        <v>80</v>
      </c>
      <c r="C111" s="259" t="s">
        <v>81</v>
      </c>
      <c r="D111" s="241"/>
      <c r="E111" s="242"/>
      <c r="F111" s="243"/>
      <c r="G111" s="244">
        <f>SUMIF(AG112:AG127,"&lt;&gt;NOR",G112:G127)</f>
        <v>0</v>
      </c>
      <c r="H111" s="238"/>
      <c r="I111" s="238">
        <f>SUM(I112:I127)</f>
        <v>0</v>
      </c>
      <c r="J111" s="238"/>
      <c r="K111" s="238">
        <f>SUM(K112:K127)</f>
        <v>0</v>
      </c>
      <c r="L111" s="238"/>
      <c r="M111" s="238">
        <f>SUM(M112:M127)</f>
        <v>0</v>
      </c>
      <c r="N111" s="238"/>
      <c r="O111" s="238">
        <f>SUM(O112:O127)</f>
        <v>0</v>
      </c>
      <c r="P111" s="238"/>
      <c r="Q111" s="238">
        <f>SUM(Q112:Q127)</f>
        <v>0</v>
      </c>
      <c r="R111" s="238"/>
      <c r="S111" s="238"/>
      <c r="T111" s="238"/>
      <c r="U111" s="238"/>
      <c r="V111" s="238">
        <f>SUM(V112:V127)</f>
        <v>288.30999999999995</v>
      </c>
      <c r="W111" s="238"/>
      <c r="X111" s="238"/>
      <c r="AG111" t="s">
        <v>111</v>
      </c>
    </row>
    <row r="112" spans="1:60" outlineLevel="1" x14ac:dyDescent="0.2">
      <c r="A112" s="251">
        <v>44</v>
      </c>
      <c r="B112" s="252" t="s">
        <v>252</v>
      </c>
      <c r="C112" s="262" t="s">
        <v>253</v>
      </c>
      <c r="D112" s="253" t="s">
        <v>186</v>
      </c>
      <c r="E112" s="254">
        <v>1</v>
      </c>
      <c r="F112" s="255"/>
      <c r="G112" s="256">
        <f>ROUND(E112*F112,2)</f>
        <v>0</v>
      </c>
      <c r="H112" s="235"/>
      <c r="I112" s="234">
        <f>ROUND(E112*H112,2)</f>
        <v>0</v>
      </c>
      <c r="J112" s="235"/>
      <c r="K112" s="234">
        <f>ROUND(E112*J112,2)</f>
        <v>0</v>
      </c>
      <c r="L112" s="234">
        <v>21</v>
      </c>
      <c r="M112" s="234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4"/>
      <c r="S112" s="234" t="s">
        <v>123</v>
      </c>
      <c r="T112" s="234" t="s">
        <v>123</v>
      </c>
      <c r="U112" s="234">
        <v>8.84</v>
      </c>
      <c r="V112" s="234">
        <f>ROUND(E112*U112,2)</f>
        <v>8.84</v>
      </c>
      <c r="W112" s="234"/>
      <c r="X112" s="234" t="s">
        <v>117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118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45">
        <v>45</v>
      </c>
      <c r="B113" s="246" t="s">
        <v>254</v>
      </c>
      <c r="C113" s="260" t="s">
        <v>255</v>
      </c>
      <c r="D113" s="247" t="s">
        <v>256</v>
      </c>
      <c r="E113" s="248">
        <v>225</v>
      </c>
      <c r="F113" s="249"/>
      <c r="G113" s="250">
        <f>ROUND(E113*F113,2)</f>
        <v>0</v>
      </c>
      <c r="H113" s="235"/>
      <c r="I113" s="234">
        <f>ROUND(E113*H113,2)</f>
        <v>0</v>
      </c>
      <c r="J113" s="235"/>
      <c r="K113" s="234">
        <f>ROUND(E113*J113,2)</f>
        <v>0</v>
      </c>
      <c r="L113" s="234">
        <v>21</v>
      </c>
      <c r="M113" s="234">
        <f>G113*(1+L113/100)</f>
        <v>0</v>
      </c>
      <c r="N113" s="234">
        <v>0</v>
      </c>
      <c r="O113" s="234">
        <f>ROUND(E113*N113,2)</f>
        <v>0</v>
      </c>
      <c r="P113" s="234">
        <v>0</v>
      </c>
      <c r="Q113" s="234">
        <f>ROUND(E113*P113,2)</f>
        <v>0</v>
      </c>
      <c r="R113" s="234"/>
      <c r="S113" s="234" t="s">
        <v>123</v>
      </c>
      <c r="T113" s="234" t="s">
        <v>123</v>
      </c>
      <c r="U113" s="234">
        <v>0</v>
      </c>
      <c r="V113" s="234">
        <f>ROUND(E113*U113,2)</f>
        <v>0</v>
      </c>
      <c r="W113" s="234"/>
      <c r="X113" s="234" t="s">
        <v>117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118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1" t="s">
        <v>257</v>
      </c>
      <c r="D114" s="236"/>
      <c r="E114" s="237">
        <v>225</v>
      </c>
      <c r="F114" s="234"/>
      <c r="G114" s="234"/>
      <c r="H114" s="234"/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  <c r="S114" s="234"/>
      <c r="T114" s="234"/>
      <c r="U114" s="234"/>
      <c r="V114" s="234"/>
      <c r="W114" s="234"/>
      <c r="X114" s="23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120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45">
        <v>46</v>
      </c>
      <c r="B115" s="246" t="s">
        <v>258</v>
      </c>
      <c r="C115" s="260" t="s">
        <v>259</v>
      </c>
      <c r="D115" s="247" t="s">
        <v>256</v>
      </c>
      <c r="E115" s="248">
        <v>25</v>
      </c>
      <c r="F115" s="249"/>
      <c r="G115" s="250">
        <f>ROUND(E115*F115,2)</f>
        <v>0</v>
      </c>
      <c r="H115" s="235"/>
      <c r="I115" s="234">
        <f>ROUND(E115*H115,2)</f>
        <v>0</v>
      </c>
      <c r="J115" s="235"/>
      <c r="K115" s="234">
        <f>ROUND(E115*J115,2)</f>
        <v>0</v>
      </c>
      <c r="L115" s="234">
        <v>21</v>
      </c>
      <c r="M115" s="234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4"/>
      <c r="S115" s="234" t="s">
        <v>123</v>
      </c>
      <c r="T115" s="234" t="s">
        <v>123</v>
      </c>
      <c r="U115" s="234">
        <v>0</v>
      </c>
      <c r="V115" s="234">
        <f>ROUND(E115*U115,2)</f>
        <v>0</v>
      </c>
      <c r="W115" s="234"/>
      <c r="X115" s="234" t="s">
        <v>117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118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1" t="s">
        <v>260</v>
      </c>
      <c r="D116" s="236"/>
      <c r="E116" s="237">
        <v>25</v>
      </c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120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45">
        <v>47</v>
      </c>
      <c r="B117" s="246" t="s">
        <v>261</v>
      </c>
      <c r="C117" s="260" t="s">
        <v>262</v>
      </c>
      <c r="D117" s="247" t="s">
        <v>256</v>
      </c>
      <c r="E117" s="248">
        <v>25</v>
      </c>
      <c r="F117" s="249"/>
      <c r="G117" s="250">
        <f>ROUND(E117*F117,2)</f>
        <v>0</v>
      </c>
      <c r="H117" s="235"/>
      <c r="I117" s="234">
        <f>ROUND(E117*H117,2)</f>
        <v>0</v>
      </c>
      <c r="J117" s="235"/>
      <c r="K117" s="234">
        <f>ROUND(E117*J117,2)</f>
        <v>0</v>
      </c>
      <c r="L117" s="234">
        <v>21</v>
      </c>
      <c r="M117" s="234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4"/>
      <c r="S117" s="234" t="s">
        <v>123</v>
      </c>
      <c r="T117" s="234" t="s">
        <v>123</v>
      </c>
      <c r="U117" s="234">
        <v>0</v>
      </c>
      <c r="V117" s="234">
        <f>ROUND(E117*U117,2)</f>
        <v>0</v>
      </c>
      <c r="W117" s="234"/>
      <c r="X117" s="234" t="s">
        <v>117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118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1" t="s">
        <v>263</v>
      </c>
      <c r="D118" s="236"/>
      <c r="E118" s="237">
        <v>25</v>
      </c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120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51">
        <v>48</v>
      </c>
      <c r="B119" s="252" t="s">
        <v>264</v>
      </c>
      <c r="C119" s="262" t="s">
        <v>265</v>
      </c>
      <c r="D119" s="253" t="s">
        <v>149</v>
      </c>
      <c r="E119" s="254">
        <v>88.917469999999994</v>
      </c>
      <c r="F119" s="255"/>
      <c r="G119" s="256">
        <f>ROUND(E119*F119,2)</f>
        <v>0</v>
      </c>
      <c r="H119" s="235"/>
      <c r="I119" s="234">
        <f>ROUND(E119*H119,2)</f>
        <v>0</v>
      </c>
      <c r="J119" s="235"/>
      <c r="K119" s="234">
        <f>ROUND(E119*J119,2)</f>
        <v>0</v>
      </c>
      <c r="L119" s="234">
        <v>21</v>
      </c>
      <c r="M119" s="234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4"/>
      <c r="S119" s="234" t="s">
        <v>123</v>
      </c>
      <c r="T119" s="234" t="s">
        <v>123</v>
      </c>
      <c r="U119" s="234">
        <v>0.749</v>
      </c>
      <c r="V119" s="234">
        <f>ROUND(E119*U119,2)</f>
        <v>66.599999999999994</v>
      </c>
      <c r="W119" s="234"/>
      <c r="X119" s="234" t="s">
        <v>266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267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51">
        <v>49</v>
      </c>
      <c r="B120" s="252" t="s">
        <v>268</v>
      </c>
      <c r="C120" s="262" t="s">
        <v>269</v>
      </c>
      <c r="D120" s="253" t="s">
        <v>149</v>
      </c>
      <c r="E120" s="254">
        <v>88.917469999999994</v>
      </c>
      <c r="F120" s="255"/>
      <c r="G120" s="256">
        <f>ROUND(E120*F120,2)</f>
        <v>0</v>
      </c>
      <c r="H120" s="235"/>
      <c r="I120" s="234">
        <f>ROUND(E120*H120,2)</f>
        <v>0</v>
      </c>
      <c r="J120" s="235"/>
      <c r="K120" s="234">
        <f>ROUND(E120*J120,2)</f>
        <v>0</v>
      </c>
      <c r="L120" s="234">
        <v>21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4"/>
      <c r="S120" s="234" t="s">
        <v>123</v>
      </c>
      <c r="T120" s="234" t="s">
        <v>123</v>
      </c>
      <c r="U120" s="234">
        <v>0.03</v>
      </c>
      <c r="V120" s="234">
        <f>ROUND(E120*U120,2)</f>
        <v>2.67</v>
      </c>
      <c r="W120" s="234"/>
      <c r="X120" s="234" t="s">
        <v>266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267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51">
        <v>50</v>
      </c>
      <c r="B121" s="252" t="s">
        <v>270</v>
      </c>
      <c r="C121" s="262" t="s">
        <v>271</v>
      </c>
      <c r="D121" s="253" t="s">
        <v>149</v>
      </c>
      <c r="E121" s="254">
        <v>88.917469999999994</v>
      </c>
      <c r="F121" s="255"/>
      <c r="G121" s="256">
        <f>ROUND(E121*F121,2)</f>
        <v>0</v>
      </c>
      <c r="H121" s="235"/>
      <c r="I121" s="234">
        <f>ROUND(E121*H121,2)</f>
        <v>0</v>
      </c>
      <c r="J121" s="235"/>
      <c r="K121" s="234">
        <f>ROUND(E121*J121,2)</f>
        <v>0</v>
      </c>
      <c r="L121" s="234">
        <v>21</v>
      </c>
      <c r="M121" s="234">
        <f>G121*(1+L121/100)</f>
        <v>0</v>
      </c>
      <c r="N121" s="234">
        <v>0</v>
      </c>
      <c r="O121" s="234">
        <f>ROUND(E121*N121,2)</f>
        <v>0</v>
      </c>
      <c r="P121" s="234">
        <v>0</v>
      </c>
      <c r="Q121" s="234">
        <f>ROUND(E121*P121,2)</f>
        <v>0</v>
      </c>
      <c r="R121" s="234"/>
      <c r="S121" s="234" t="s">
        <v>123</v>
      </c>
      <c r="T121" s="234" t="s">
        <v>123</v>
      </c>
      <c r="U121" s="234">
        <v>0.27700000000000002</v>
      </c>
      <c r="V121" s="234">
        <f>ROUND(E121*U121,2)</f>
        <v>24.63</v>
      </c>
      <c r="W121" s="234"/>
      <c r="X121" s="234" t="s">
        <v>266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267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51">
        <v>51</v>
      </c>
      <c r="B122" s="252" t="s">
        <v>272</v>
      </c>
      <c r="C122" s="262" t="s">
        <v>273</v>
      </c>
      <c r="D122" s="253" t="s">
        <v>149</v>
      </c>
      <c r="E122" s="254">
        <v>88.917469999999994</v>
      </c>
      <c r="F122" s="255"/>
      <c r="G122" s="256">
        <f>ROUND(E122*F122,2)</f>
        <v>0</v>
      </c>
      <c r="H122" s="235"/>
      <c r="I122" s="234">
        <f>ROUND(E122*H122,2)</f>
        <v>0</v>
      </c>
      <c r="J122" s="235"/>
      <c r="K122" s="234">
        <f>ROUND(E122*J122,2)</f>
        <v>0</v>
      </c>
      <c r="L122" s="234">
        <v>21</v>
      </c>
      <c r="M122" s="234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4"/>
      <c r="S122" s="234" t="s">
        <v>123</v>
      </c>
      <c r="T122" s="234" t="s">
        <v>123</v>
      </c>
      <c r="U122" s="234">
        <v>0.55000000000000004</v>
      </c>
      <c r="V122" s="234">
        <f>ROUND(E122*U122,2)</f>
        <v>48.9</v>
      </c>
      <c r="W122" s="234"/>
      <c r="X122" s="234" t="s">
        <v>266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267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1">
        <v>52</v>
      </c>
      <c r="B123" s="252" t="s">
        <v>274</v>
      </c>
      <c r="C123" s="262" t="s">
        <v>275</v>
      </c>
      <c r="D123" s="253" t="s">
        <v>149</v>
      </c>
      <c r="E123" s="254">
        <v>88.917469999999994</v>
      </c>
      <c r="F123" s="255"/>
      <c r="G123" s="256">
        <f>ROUND(E123*F123,2)</f>
        <v>0</v>
      </c>
      <c r="H123" s="235"/>
      <c r="I123" s="234">
        <f>ROUND(E123*H123,2)</f>
        <v>0</v>
      </c>
      <c r="J123" s="235"/>
      <c r="K123" s="234">
        <f>ROUND(E123*J123,2)</f>
        <v>0</v>
      </c>
      <c r="L123" s="234">
        <v>21</v>
      </c>
      <c r="M123" s="234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4"/>
      <c r="S123" s="234" t="s">
        <v>123</v>
      </c>
      <c r="T123" s="234" t="s">
        <v>123</v>
      </c>
      <c r="U123" s="234">
        <v>0.49</v>
      </c>
      <c r="V123" s="234">
        <f>ROUND(E123*U123,2)</f>
        <v>43.57</v>
      </c>
      <c r="W123" s="234"/>
      <c r="X123" s="234" t="s">
        <v>266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267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51">
        <v>53</v>
      </c>
      <c r="B124" s="252" t="s">
        <v>276</v>
      </c>
      <c r="C124" s="262" t="s">
        <v>277</v>
      </c>
      <c r="D124" s="253" t="s">
        <v>149</v>
      </c>
      <c r="E124" s="254">
        <v>800.25723000000005</v>
      </c>
      <c r="F124" s="255"/>
      <c r="G124" s="256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4"/>
      <c r="S124" s="234" t="s">
        <v>123</v>
      </c>
      <c r="T124" s="234" t="s">
        <v>123</v>
      </c>
      <c r="U124" s="234">
        <v>0</v>
      </c>
      <c r="V124" s="234">
        <f>ROUND(E124*U124,2)</f>
        <v>0</v>
      </c>
      <c r="W124" s="234"/>
      <c r="X124" s="234" t="s">
        <v>266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267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51">
        <v>54</v>
      </c>
      <c r="B125" s="252" t="s">
        <v>278</v>
      </c>
      <c r="C125" s="262" t="s">
        <v>279</v>
      </c>
      <c r="D125" s="253" t="s">
        <v>149</v>
      </c>
      <c r="E125" s="254">
        <v>88.917469999999994</v>
      </c>
      <c r="F125" s="255"/>
      <c r="G125" s="256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21</v>
      </c>
      <c r="M125" s="234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4"/>
      <c r="S125" s="234" t="s">
        <v>123</v>
      </c>
      <c r="T125" s="234" t="s">
        <v>123</v>
      </c>
      <c r="U125" s="234">
        <v>0.94199999999999995</v>
      </c>
      <c r="V125" s="234">
        <f>ROUND(E125*U125,2)</f>
        <v>83.76</v>
      </c>
      <c r="W125" s="234"/>
      <c r="X125" s="234" t="s">
        <v>266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267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51">
        <v>55</v>
      </c>
      <c r="B126" s="252" t="s">
        <v>280</v>
      </c>
      <c r="C126" s="262" t="s">
        <v>281</v>
      </c>
      <c r="D126" s="253" t="s">
        <v>149</v>
      </c>
      <c r="E126" s="254">
        <v>88.917469999999994</v>
      </c>
      <c r="F126" s="255"/>
      <c r="G126" s="256">
        <f>ROUND(E126*F126,2)</f>
        <v>0</v>
      </c>
      <c r="H126" s="235"/>
      <c r="I126" s="234">
        <f>ROUND(E126*H126,2)</f>
        <v>0</v>
      </c>
      <c r="J126" s="235"/>
      <c r="K126" s="234">
        <f>ROUND(E126*J126,2)</f>
        <v>0</v>
      </c>
      <c r="L126" s="234">
        <v>21</v>
      </c>
      <c r="M126" s="234">
        <f>G126*(1+L126/100)</f>
        <v>0</v>
      </c>
      <c r="N126" s="234">
        <v>0</v>
      </c>
      <c r="O126" s="234">
        <f>ROUND(E126*N126,2)</f>
        <v>0</v>
      </c>
      <c r="P126" s="234">
        <v>0</v>
      </c>
      <c r="Q126" s="234">
        <f>ROUND(E126*P126,2)</f>
        <v>0</v>
      </c>
      <c r="R126" s="234"/>
      <c r="S126" s="234" t="s">
        <v>123</v>
      </c>
      <c r="T126" s="234" t="s">
        <v>123</v>
      </c>
      <c r="U126" s="234">
        <v>0.105</v>
      </c>
      <c r="V126" s="234">
        <f>ROUND(E126*U126,2)</f>
        <v>9.34</v>
      </c>
      <c r="W126" s="234"/>
      <c r="X126" s="234" t="s">
        <v>266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267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51">
        <v>56</v>
      </c>
      <c r="B127" s="252" t="s">
        <v>282</v>
      </c>
      <c r="C127" s="262" t="s">
        <v>283</v>
      </c>
      <c r="D127" s="253" t="s">
        <v>149</v>
      </c>
      <c r="E127" s="254">
        <v>88.917469999999994</v>
      </c>
      <c r="F127" s="255"/>
      <c r="G127" s="256">
        <f>ROUND(E127*F127,2)</f>
        <v>0</v>
      </c>
      <c r="H127" s="235"/>
      <c r="I127" s="234">
        <f>ROUND(E127*H127,2)</f>
        <v>0</v>
      </c>
      <c r="J127" s="235"/>
      <c r="K127" s="234">
        <f>ROUND(E127*J127,2)</f>
        <v>0</v>
      </c>
      <c r="L127" s="234">
        <v>21</v>
      </c>
      <c r="M127" s="234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4"/>
      <c r="S127" s="234" t="s">
        <v>123</v>
      </c>
      <c r="T127" s="234" t="s">
        <v>123</v>
      </c>
      <c r="U127" s="234">
        <v>0</v>
      </c>
      <c r="V127" s="234">
        <f>ROUND(E127*U127,2)</f>
        <v>0</v>
      </c>
      <c r="W127" s="234"/>
      <c r="X127" s="234" t="s">
        <v>266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267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x14ac:dyDescent="0.2">
      <c r="A128" s="239" t="s">
        <v>110</v>
      </c>
      <c r="B128" s="240" t="s">
        <v>83</v>
      </c>
      <c r="C128" s="259" t="s">
        <v>30</v>
      </c>
      <c r="D128" s="241"/>
      <c r="E128" s="242"/>
      <c r="F128" s="243"/>
      <c r="G128" s="244">
        <f>SUMIF(AG129:AG131,"&lt;&gt;NOR",G129:G131)</f>
        <v>0</v>
      </c>
      <c r="H128" s="238"/>
      <c r="I128" s="238">
        <f>SUM(I129:I131)</f>
        <v>0</v>
      </c>
      <c r="J128" s="238"/>
      <c r="K128" s="238">
        <f>SUM(K129:K131)</f>
        <v>0</v>
      </c>
      <c r="L128" s="238"/>
      <c r="M128" s="238">
        <f>SUM(M129:M131)</f>
        <v>0</v>
      </c>
      <c r="N128" s="238"/>
      <c r="O128" s="238">
        <f>SUM(O129:O131)</f>
        <v>0</v>
      </c>
      <c r="P128" s="238"/>
      <c r="Q128" s="238">
        <f>SUM(Q129:Q131)</f>
        <v>0</v>
      </c>
      <c r="R128" s="238"/>
      <c r="S128" s="238"/>
      <c r="T128" s="238"/>
      <c r="U128" s="238"/>
      <c r="V128" s="238">
        <f>SUM(V129:V131)</f>
        <v>0</v>
      </c>
      <c r="W128" s="238"/>
      <c r="X128" s="238"/>
      <c r="AG128" t="s">
        <v>111</v>
      </c>
    </row>
    <row r="129" spans="1:60" outlineLevel="1" x14ac:dyDescent="0.2">
      <c r="A129" s="251">
        <v>57</v>
      </c>
      <c r="B129" s="252" t="s">
        <v>284</v>
      </c>
      <c r="C129" s="262" t="s">
        <v>285</v>
      </c>
      <c r="D129" s="253" t="s">
        <v>286</v>
      </c>
      <c r="E129" s="254">
        <v>1</v>
      </c>
      <c r="F129" s="255"/>
      <c r="G129" s="256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4"/>
      <c r="S129" s="234" t="s">
        <v>123</v>
      </c>
      <c r="T129" s="234" t="s">
        <v>116</v>
      </c>
      <c r="U129" s="234">
        <v>0</v>
      </c>
      <c r="V129" s="234">
        <f>ROUND(E129*U129,2)</f>
        <v>0</v>
      </c>
      <c r="W129" s="234"/>
      <c r="X129" s="234" t="s">
        <v>287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288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45">
        <v>58</v>
      </c>
      <c r="B130" s="246" t="s">
        <v>289</v>
      </c>
      <c r="C130" s="260" t="s">
        <v>290</v>
      </c>
      <c r="D130" s="247" t="s">
        <v>286</v>
      </c>
      <c r="E130" s="248">
        <v>1</v>
      </c>
      <c r="F130" s="249"/>
      <c r="G130" s="250">
        <f>ROUND(E130*F130,2)</f>
        <v>0</v>
      </c>
      <c r="H130" s="235"/>
      <c r="I130" s="234">
        <f>ROUND(E130*H130,2)</f>
        <v>0</v>
      </c>
      <c r="J130" s="235"/>
      <c r="K130" s="234">
        <f>ROUND(E130*J130,2)</f>
        <v>0</v>
      </c>
      <c r="L130" s="234">
        <v>21</v>
      </c>
      <c r="M130" s="234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4"/>
      <c r="S130" s="234" t="s">
        <v>123</v>
      </c>
      <c r="T130" s="234" t="s">
        <v>116</v>
      </c>
      <c r="U130" s="234">
        <v>0</v>
      </c>
      <c r="V130" s="234">
        <f>ROUND(E130*U130,2)</f>
        <v>0</v>
      </c>
      <c r="W130" s="234"/>
      <c r="X130" s="234" t="s">
        <v>287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288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ht="22.5" outlineLevel="1" x14ac:dyDescent="0.2">
      <c r="A131" s="231"/>
      <c r="B131" s="232"/>
      <c r="C131" s="261" t="s">
        <v>291</v>
      </c>
      <c r="D131" s="236"/>
      <c r="E131" s="237">
        <v>1</v>
      </c>
      <c r="F131" s="234"/>
      <c r="G131" s="234"/>
      <c r="H131" s="234"/>
      <c r="I131" s="234"/>
      <c r="J131" s="234"/>
      <c r="K131" s="23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120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x14ac:dyDescent="0.2">
      <c r="A132" s="3"/>
      <c r="B132" s="4"/>
      <c r="C132" s="264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E132">
        <v>15</v>
      </c>
      <c r="AF132">
        <v>21</v>
      </c>
      <c r="AG132" t="s">
        <v>97</v>
      </c>
    </row>
    <row r="133" spans="1:60" x14ac:dyDescent="0.2">
      <c r="A133" s="217"/>
      <c r="B133" s="218" t="s">
        <v>31</v>
      </c>
      <c r="C133" s="265"/>
      <c r="D133" s="219"/>
      <c r="E133" s="220"/>
      <c r="F133" s="220"/>
      <c r="G133" s="258">
        <f>G8+G11+G23+G29+G35+G37+G52+G63+G89+G107+G111+G128</f>
        <v>0</v>
      </c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E133">
        <f>SUMIF(L7:L131,AE132,G7:G131)</f>
        <v>0</v>
      </c>
      <c r="AF133">
        <f>SUMIF(L7:L131,AF132,G7:G131)</f>
        <v>0</v>
      </c>
      <c r="AG133" t="s">
        <v>292</v>
      </c>
    </row>
    <row r="134" spans="1:60" x14ac:dyDescent="0.2">
      <c r="A134" s="3"/>
      <c r="B134" s="4"/>
      <c r="C134" s="264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60" x14ac:dyDescent="0.2">
      <c r="A135" s="3"/>
      <c r="B135" s="4"/>
      <c r="C135" s="264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60" x14ac:dyDescent="0.2">
      <c r="A136" s="221" t="s">
        <v>293</v>
      </c>
      <c r="B136" s="221"/>
      <c r="C136" s="266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60" x14ac:dyDescent="0.2">
      <c r="A137" s="222"/>
      <c r="B137" s="223"/>
      <c r="C137" s="267"/>
      <c r="D137" s="223"/>
      <c r="E137" s="223"/>
      <c r="F137" s="223"/>
      <c r="G137" s="224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AG137" t="s">
        <v>294</v>
      </c>
    </row>
    <row r="138" spans="1:60" x14ac:dyDescent="0.2">
      <c r="A138" s="225"/>
      <c r="B138" s="226"/>
      <c r="C138" s="268"/>
      <c r="D138" s="226"/>
      <c r="E138" s="226"/>
      <c r="F138" s="226"/>
      <c r="G138" s="227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25"/>
      <c r="B139" s="226"/>
      <c r="C139" s="268"/>
      <c r="D139" s="226"/>
      <c r="E139" s="226"/>
      <c r="F139" s="226"/>
      <c r="G139" s="227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225"/>
      <c r="B140" s="226"/>
      <c r="C140" s="268"/>
      <c r="D140" s="226"/>
      <c r="E140" s="226"/>
      <c r="F140" s="226"/>
      <c r="G140" s="227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228"/>
      <c r="B141" s="229"/>
      <c r="C141" s="269"/>
      <c r="D141" s="229"/>
      <c r="E141" s="229"/>
      <c r="F141" s="229"/>
      <c r="G141" s="230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3"/>
      <c r="B142" s="4"/>
      <c r="C142" s="264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C143" s="270"/>
      <c r="D143" s="10"/>
      <c r="AG143" t="s">
        <v>295</v>
      </c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36:C136"/>
    <mergeCell ref="A137:G141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2019_26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2019_26 Pol'!Názvy_tisku</vt:lpstr>
      <vt:lpstr>oadresa</vt:lpstr>
      <vt:lpstr>Stavba!Objednatel</vt:lpstr>
      <vt:lpstr>Stavba!Objekt</vt:lpstr>
      <vt:lpstr>'01 2019_26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2019-09-16T13:03:24Z</dcterms:modified>
</cp:coreProperties>
</file>